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gl-my.sharepoint.com/personal/om_petropavlovskplc_com/Documents/POG Sustainability - General/OM work 2020/"/>
    </mc:Choice>
  </mc:AlternateContent>
  <xr:revisionPtr revIDLastSave="7" documentId="8_{E0F19566-1566-44DA-9B26-0089DCE1699F}" xr6:coauthVersionLast="46" xr6:coauthVersionMax="46" xr10:uidLastSave="{3592D966-A463-43BB-A84E-D4C5450919C5}"/>
  <bookViews>
    <workbookView xWindow="28680" yWindow="-120" windowWidth="29040" windowHeight="15840" activeTab="3" xr2:uid="{9BA66BDD-E977-44B2-88FD-0D90C6D85EEE}"/>
  </bookViews>
  <sheets>
    <sheet name="Environmental" sheetId="1" r:id="rId1"/>
    <sheet name="Social" sheetId="6" r:id="rId2"/>
    <sheet name="Economic" sheetId="10" r:id="rId3"/>
    <sheet name="Governance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C19" i="1"/>
  <c r="D19" i="1"/>
  <c r="E19" i="1"/>
  <c r="F19" i="1"/>
  <c r="G19" i="1"/>
  <c r="G26" i="6"/>
  <c r="F26" i="6"/>
  <c r="E26" i="6"/>
  <c r="D3" i="10"/>
  <c r="C3" i="10"/>
  <c r="G3" i="10"/>
  <c r="G10" i="9"/>
</calcChain>
</file>

<file path=xl/sharedStrings.xml><?xml version="1.0" encoding="utf-8"?>
<sst xmlns="http://schemas.openxmlformats.org/spreadsheetml/2006/main" count="331" uniqueCount="167">
  <si>
    <t>Coal</t>
  </si>
  <si>
    <t>Diesel</t>
  </si>
  <si>
    <t>Petrol</t>
  </si>
  <si>
    <t>Kerosene</t>
  </si>
  <si>
    <t>Electricity</t>
  </si>
  <si>
    <t>Total</t>
  </si>
  <si>
    <t xml:space="preserve">Share of electricity </t>
  </si>
  <si>
    <t>Environmental incidents</t>
  </si>
  <si>
    <t>Category 1- Minor</t>
  </si>
  <si>
    <t>Category 2 - Moderate</t>
  </si>
  <si>
    <t xml:space="preserve">Category 3 - Serious </t>
  </si>
  <si>
    <t>Licence violations</t>
  </si>
  <si>
    <t>RUB</t>
  </si>
  <si>
    <t>Total Head count</t>
  </si>
  <si>
    <t>Females</t>
  </si>
  <si>
    <t>Turnover rate</t>
  </si>
  <si>
    <t>Underground</t>
  </si>
  <si>
    <t>Surface</t>
  </si>
  <si>
    <t>Share of fossil fuels in energy mix</t>
  </si>
  <si>
    <t>SOx</t>
  </si>
  <si>
    <t>NOx</t>
  </si>
  <si>
    <t>Solids</t>
  </si>
  <si>
    <t>VOC</t>
  </si>
  <si>
    <t>CO</t>
  </si>
  <si>
    <t>Other</t>
  </si>
  <si>
    <t>CF11</t>
  </si>
  <si>
    <t>Hg</t>
  </si>
  <si>
    <t>Reused</t>
  </si>
  <si>
    <t>Neutralised</t>
  </si>
  <si>
    <t>Discharged at own landfill</t>
  </si>
  <si>
    <t>Transferred to 3rd parties</t>
  </si>
  <si>
    <t>Recycled by 3rd parties</t>
  </si>
  <si>
    <t>Total share of recycled and reused waste</t>
  </si>
  <si>
    <t>USD</t>
  </si>
  <si>
    <t>Direct economic value generated</t>
  </si>
  <si>
    <t>Revenue</t>
  </si>
  <si>
    <t>Interest</t>
  </si>
  <si>
    <t>Operating costs (suppliers)</t>
  </si>
  <si>
    <t>Payment to employees (wages and benefits)</t>
  </si>
  <si>
    <t>Taxes</t>
  </si>
  <si>
    <t>Payments to capital providers</t>
  </si>
  <si>
    <t>Community investment</t>
  </si>
  <si>
    <t xml:space="preserve">Economic value retained </t>
  </si>
  <si>
    <t xml:space="preserve">Payments to governments </t>
  </si>
  <si>
    <t>Board structure</t>
  </si>
  <si>
    <t>Number of Directors on the Board, including:</t>
  </si>
  <si>
    <t>Independent Chairperson</t>
  </si>
  <si>
    <t>Number of women on the Board of Directors</t>
  </si>
  <si>
    <t>Board age</t>
  </si>
  <si>
    <t>Number of in-person meetings</t>
  </si>
  <si>
    <t>Audit Committee</t>
  </si>
  <si>
    <t>Nominations Committee</t>
  </si>
  <si>
    <t>Remuneration Committee</t>
  </si>
  <si>
    <t>Safety, Sustaianbility &amp; Workfoce Committeee</t>
  </si>
  <si>
    <t>0-2 years</t>
  </si>
  <si>
    <t>2-6 years</t>
  </si>
  <si>
    <t>6-9 years</t>
  </si>
  <si>
    <t xml:space="preserve">Board Tenure </t>
  </si>
  <si>
    <t>Mining and natural resources</t>
  </si>
  <si>
    <t>Legal</t>
  </si>
  <si>
    <t>Capital markets</t>
  </si>
  <si>
    <t>Risk Committee</t>
  </si>
  <si>
    <t xml:space="preserve">Remuneration </t>
  </si>
  <si>
    <t>Group CEO total remuneration</t>
  </si>
  <si>
    <t>Total non-executive directors fees</t>
  </si>
  <si>
    <t>%</t>
  </si>
  <si>
    <t>yes</t>
  </si>
  <si>
    <t>no</t>
  </si>
  <si>
    <t xml:space="preserve">no </t>
  </si>
  <si>
    <t>n/a</t>
  </si>
  <si>
    <t>1:81</t>
  </si>
  <si>
    <t>Pay ratio: fixed CEO to average employee</t>
  </si>
  <si>
    <t>US$ mln</t>
  </si>
  <si>
    <t>US$ 000</t>
  </si>
  <si>
    <t>50 to 70 years</t>
  </si>
  <si>
    <t>30 to 50 years</t>
  </si>
  <si>
    <t>70 years and older</t>
  </si>
  <si>
    <t>1:97</t>
  </si>
  <si>
    <t>1:61</t>
  </si>
  <si>
    <t xml:space="preserve">Federal </t>
  </si>
  <si>
    <t xml:space="preserve">Regional - Amur Region </t>
  </si>
  <si>
    <t xml:space="preserve">Regional  - other </t>
  </si>
  <si>
    <t xml:space="preserve">Total land disturbed and not rehabilitated </t>
  </si>
  <si>
    <t>Health and Safety</t>
  </si>
  <si>
    <t>Personnnel</t>
  </si>
  <si>
    <t xml:space="preserve">Training </t>
  </si>
  <si>
    <t>Total recordable accidents</t>
  </si>
  <si>
    <t xml:space="preserve">Average training and education  </t>
  </si>
  <si>
    <t xml:space="preserve">Average safety training </t>
  </si>
  <si>
    <t>Climate Change</t>
  </si>
  <si>
    <t>Greenhouse Gas emissions (GHG)</t>
  </si>
  <si>
    <t>Work-related fatalities</t>
  </si>
  <si>
    <t>hrs</t>
  </si>
  <si>
    <t>Average monthly salary</t>
  </si>
  <si>
    <t>Community projects</t>
  </si>
  <si>
    <t xml:space="preserve">Water management </t>
  </si>
  <si>
    <t>t CO2e/oz</t>
  </si>
  <si>
    <t>Intensity</t>
  </si>
  <si>
    <t>000m3</t>
  </si>
  <si>
    <t>m3/oz</t>
  </si>
  <si>
    <t>kt CO2e</t>
  </si>
  <si>
    <t>TJ</t>
  </si>
  <si>
    <t xml:space="preserve">GJ/oz </t>
  </si>
  <si>
    <t>Recycled water</t>
  </si>
  <si>
    <t>t</t>
  </si>
  <si>
    <t>Hazardous (I-III)</t>
  </si>
  <si>
    <t>Non hazardous (VI-V)</t>
  </si>
  <si>
    <t xml:space="preserve"> kg/oz </t>
  </si>
  <si>
    <t xml:space="preserve">Air Emissions </t>
  </si>
  <si>
    <t>Air Pollutant:</t>
  </si>
  <si>
    <t>kg/oz</t>
  </si>
  <si>
    <t>ha</t>
  </si>
  <si>
    <t>Land restoration</t>
  </si>
  <si>
    <t>Fines</t>
  </si>
  <si>
    <t>Share of women on the Board of Directors</t>
  </si>
  <si>
    <t>ratio</t>
  </si>
  <si>
    <t>years</t>
  </si>
  <si>
    <t>Economic value distributed</t>
  </si>
  <si>
    <t>Scope 1 (Direct)</t>
  </si>
  <si>
    <t>Scope 2 (Indirect)</t>
  </si>
  <si>
    <t xml:space="preserve">Total GHG emissions </t>
  </si>
  <si>
    <t>Total water consumed</t>
  </si>
  <si>
    <t>Finance</t>
  </si>
  <si>
    <t xml:space="preserve">     Independent Directors</t>
  </si>
  <si>
    <t xml:space="preserve">     Non-executive Directors</t>
  </si>
  <si>
    <t xml:space="preserve">     Executive Directors</t>
  </si>
  <si>
    <t>124. 8</t>
  </si>
  <si>
    <t>Males</t>
  </si>
  <si>
    <t xml:space="preserve">Waste management </t>
  </si>
  <si>
    <t xml:space="preserve">Waste rock generated </t>
  </si>
  <si>
    <t>Total non-mineral waste</t>
  </si>
  <si>
    <t>Waste rock re-used</t>
  </si>
  <si>
    <t xml:space="preserve">Investment and banking </t>
  </si>
  <si>
    <t>number</t>
  </si>
  <si>
    <t xml:space="preserve">Local Procurment </t>
  </si>
  <si>
    <t>Social investments</t>
  </si>
  <si>
    <t>Male employees on parental leave</t>
  </si>
  <si>
    <t>Female employees on parental leave</t>
  </si>
  <si>
    <t>Disabled personnel</t>
  </si>
  <si>
    <t>Employees covered by collective bargaining agreements</t>
  </si>
  <si>
    <t xml:space="preserve">Minimum monthly salary </t>
  </si>
  <si>
    <t>Petropavlovsk minimum to regional minimum</t>
  </si>
  <si>
    <t>Share of females</t>
  </si>
  <si>
    <t xml:space="preserve">Local employment </t>
  </si>
  <si>
    <t xml:space="preserve">Graduates of Pokrovskiy Mining College </t>
  </si>
  <si>
    <t xml:space="preserve">Share of males </t>
  </si>
  <si>
    <t>LTIFR</t>
  </si>
  <si>
    <t>per 1mln hours</t>
  </si>
  <si>
    <t>Energy intenisty</t>
  </si>
  <si>
    <t xml:space="preserve">GHG emissions intenisty </t>
  </si>
  <si>
    <t>IUCN red list species with habitats in the areas affected by operations</t>
  </si>
  <si>
    <t xml:space="preserve">Operational sites owned, leased, managed in or adjacent to protected areas and areas of high biodiversity value </t>
  </si>
  <si>
    <t xml:space="preserve">Political donations </t>
  </si>
  <si>
    <t>Land use and biodiversity</t>
  </si>
  <si>
    <t xml:space="preserve">Diversity and inclusion </t>
  </si>
  <si>
    <t>Discharged water</t>
  </si>
  <si>
    <t>Recycled and re-used water</t>
  </si>
  <si>
    <t xml:space="preserve">Freshwater withdrawal by source: </t>
  </si>
  <si>
    <t>Total freshwater consumed</t>
  </si>
  <si>
    <t>Total water intensity</t>
  </si>
  <si>
    <t>Freshwater intensity</t>
  </si>
  <si>
    <t>hours</t>
  </si>
  <si>
    <t>Units</t>
  </si>
  <si>
    <t>Energy consumption</t>
  </si>
  <si>
    <t xml:space="preserve">Total </t>
  </si>
  <si>
    <t>Board Committees Independancy</t>
  </si>
  <si>
    <t>Board business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</si>
</sst>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165" fontId="0" fillId="0" borderId="0" xfId="1" applyNumberFormat="1" applyFont="1"/>
    <xf numFmtId="164" fontId="0" fillId="0" borderId="0" xfId="1" applyNumberFormat="1" applyFont="1"/>
    <xf numFmtId="0" fontId="3" fillId="0" borderId="0" xfId="0" applyFont="1"/>
    <xf numFmtId="0" fontId="3" fillId="0" borderId="0" xfId="1" applyNumberFormat="1" applyFont="1"/>
    <xf numFmtId="9" fontId="0" fillId="0" borderId="0" xfId="2" applyFont="1"/>
    <xf numFmtId="164" fontId="3" fillId="0" borderId="0" xfId="1" applyNumberFormat="1" applyFont="1"/>
    <xf numFmtId="166" fontId="0" fillId="0" borderId="0" xfId="0" applyNumberFormat="1"/>
    <xf numFmtId="1" fontId="0" fillId="0" borderId="0" xfId="0" applyNumberFormat="1"/>
    <xf numFmtId="164" fontId="0" fillId="0" borderId="0" xfId="0" applyNumberFormat="1"/>
    <xf numFmtId="9" fontId="3" fillId="0" borderId="0" xfId="2" applyFont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ont="1"/>
    <xf numFmtId="0" fontId="3" fillId="0" borderId="0" xfId="0" applyFont="1" applyFill="1" applyBorder="1"/>
    <xf numFmtId="165" fontId="3" fillId="0" borderId="0" xfId="1" applyNumberFormat="1" applyFont="1"/>
    <xf numFmtId="9" fontId="0" fillId="0" borderId="0" xfId="2" applyFont="1" applyBorder="1"/>
    <xf numFmtId="0" fontId="0" fillId="0" borderId="0" xfId="0" applyAlignment="1">
      <alignment wrapText="1"/>
    </xf>
    <xf numFmtId="43" fontId="0" fillId="0" borderId="0" xfId="0" applyNumberFormat="1"/>
    <xf numFmtId="3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0" fillId="0" borderId="0" xfId="1" applyFont="1"/>
    <xf numFmtId="165" fontId="0" fillId="0" borderId="0" xfId="0" applyNumberFormat="1"/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/>
    <xf numFmtId="0" fontId="3" fillId="0" borderId="0" xfId="0" applyFont="1" applyFill="1"/>
    <xf numFmtId="9" fontId="0" fillId="0" borderId="0" xfId="2" applyFont="1" applyFill="1"/>
    <xf numFmtId="167" fontId="0" fillId="0" borderId="0" xfId="2" applyNumberFormat="1" applyFont="1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3" fillId="0" borderId="0" xfId="0" applyNumberFormat="1" applyFont="1" applyFill="1" applyAlignment="1">
      <alignment horizontal="center"/>
    </xf>
    <xf numFmtId="165" fontId="0" fillId="0" borderId="0" xfId="0" applyNumberForma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Font="1" applyFill="1"/>
    <xf numFmtId="167" fontId="0" fillId="0" borderId="0" xfId="0" applyNumberFormat="1" applyFont="1" applyFill="1"/>
    <xf numFmtId="1" fontId="0" fillId="0" borderId="0" xfId="0" applyNumberFormat="1" applyFont="1" applyFill="1"/>
    <xf numFmtId="0" fontId="6" fillId="0" borderId="0" xfId="0" applyFont="1"/>
    <xf numFmtId="0" fontId="7" fillId="0" borderId="0" xfId="0" applyFont="1"/>
    <xf numFmtId="0" fontId="6" fillId="3" borderId="0" xfId="0" applyFont="1" applyFill="1"/>
    <xf numFmtId="0" fontId="7" fillId="3" borderId="0" xfId="0" applyFont="1" applyFill="1"/>
    <xf numFmtId="0" fontId="0" fillId="4" borderId="0" xfId="0" applyFont="1" applyFill="1"/>
    <xf numFmtId="0" fontId="0" fillId="3" borderId="0" xfId="0" applyFill="1"/>
    <xf numFmtId="0" fontId="0" fillId="0" borderId="0" xfId="1" applyNumberFormat="1" applyFont="1"/>
    <xf numFmtId="164" fontId="3" fillId="0" borderId="0" xfId="1" applyNumberFormat="1" applyFont="1" applyFill="1"/>
    <xf numFmtId="164" fontId="1" fillId="0" borderId="0" xfId="1" applyNumberFormat="1" applyFont="1" applyFill="1"/>
    <xf numFmtId="164" fontId="0" fillId="0" borderId="0" xfId="1" applyNumberFormat="1" applyFont="1" applyAlignment="1">
      <alignment horizontal="left" indent="2"/>
    </xf>
    <xf numFmtId="165" fontId="0" fillId="0" borderId="0" xfId="1" applyNumberFormat="1" applyFont="1" applyBorder="1"/>
    <xf numFmtId="0" fontId="3" fillId="0" borderId="0" xfId="0" applyFont="1" applyBorder="1"/>
    <xf numFmtId="165" fontId="3" fillId="0" borderId="0" xfId="1" applyNumberFormat="1" applyFont="1" applyBorder="1"/>
    <xf numFmtId="0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2"/>
    </xf>
    <xf numFmtId="166" fontId="0" fillId="0" borderId="0" xfId="0" applyNumberFormat="1" applyBorder="1"/>
    <xf numFmtId="1" fontId="3" fillId="0" borderId="0" xfId="0" applyNumberFormat="1" applyFont="1"/>
    <xf numFmtId="0" fontId="0" fillId="0" borderId="0" xfId="0" applyFill="1" applyBorder="1"/>
    <xf numFmtId="0" fontId="3" fillId="4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/>
    <xf numFmtId="164" fontId="4" fillId="0" borderId="0" xfId="1" applyNumberFormat="1" applyFont="1" applyAlignment="1">
      <alignment horizontal="center"/>
    </xf>
    <xf numFmtId="0" fontId="8" fillId="0" borderId="0" xfId="0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164" fontId="3" fillId="0" borderId="0" xfId="1" applyNumberFormat="1" applyFont="1" applyBorder="1"/>
    <xf numFmtId="9" fontId="2" fillId="0" borderId="0" xfId="2" applyFont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9" fontId="0" fillId="0" borderId="0" xfId="0" applyNumberFormat="1" applyFont="1"/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43" fontId="0" fillId="0" borderId="2" xfId="1" applyNumberFormat="1" applyFont="1" applyBorder="1"/>
    <xf numFmtId="43" fontId="0" fillId="0" borderId="3" xfId="1" applyNumberFormat="1" applyFont="1" applyBorder="1"/>
    <xf numFmtId="0" fontId="11" fillId="0" borderId="2" xfId="0" applyFont="1" applyFill="1" applyBorder="1" applyAlignment="1">
      <alignment horizontal="center"/>
    </xf>
    <xf numFmtId="9" fontId="1" fillId="0" borderId="2" xfId="2" applyFont="1" applyBorder="1"/>
    <xf numFmtId="9" fontId="1" fillId="0" borderId="3" xfId="2" applyFont="1" applyBorder="1"/>
    <xf numFmtId="164" fontId="10" fillId="0" borderId="0" xfId="1" applyNumberFormat="1" applyFont="1" applyAlignment="1">
      <alignment horizontal="center"/>
    </xf>
    <xf numFmtId="164" fontId="0" fillId="0" borderId="1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1" xfId="0" applyFont="1" applyFill="1" applyBorder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166" fontId="0" fillId="0" borderId="2" xfId="0" applyNumberFormat="1" applyBorder="1"/>
    <xf numFmtId="166" fontId="0" fillId="0" borderId="3" xfId="0" applyNumberFormat="1" applyBorder="1"/>
    <xf numFmtId="0" fontId="0" fillId="0" borderId="1" xfId="0" applyFont="1" applyBorder="1"/>
    <xf numFmtId="0" fontId="4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right"/>
    </xf>
    <xf numFmtId="0" fontId="10" fillId="0" borderId="0" xfId="0" applyFont="1" applyFill="1"/>
    <xf numFmtId="3" fontId="0" fillId="0" borderId="0" xfId="0" applyNumberFormat="1" applyAlignment="1">
      <alignment horizontal="center"/>
    </xf>
    <xf numFmtId="9" fontId="0" fillId="0" borderId="0" xfId="2" applyNumberFormat="1" applyFont="1" applyFill="1" applyAlignment="1">
      <alignment horizontal="right"/>
    </xf>
    <xf numFmtId="0" fontId="13" fillId="3" borderId="0" xfId="0" applyFont="1" applyFill="1"/>
    <xf numFmtId="0" fontId="0" fillId="0" borderId="0" xfId="0" applyFont="1" applyBorder="1"/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/>
    <xf numFmtId="164" fontId="0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/>
    <xf numFmtId="9" fontId="3" fillId="0" borderId="0" xfId="2" applyFont="1" applyBorder="1" applyAlignment="1">
      <alignment horizontal="right"/>
    </xf>
    <xf numFmtId="9" fontId="3" fillId="0" borderId="0" xfId="2" applyFont="1" applyBorder="1" applyAlignment="1">
      <alignment horizontal="right" vertical="center" wrapText="1"/>
    </xf>
    <xf numFmtId="9" fontId="15" fillId="0" borderId="0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43" fontId="0" fillId="0" borderId="0" xfId="1" applyNumberFormat="1" applyFont="1" applyBorder="1"/>
    <xf numFmtId="0" fontId="0" fillId="0" borderId="0" xfId="0" applyAlignment="1">
      <alignment horizontal="left" indent="1"/>
    </xf>
    <xf numFmtId="9" fontId="3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2" xfId="0" applyNumberFormat="1" applyFont="1" applyBorder="1"/>
    <xf numFmtId="1" fontId="0" fillId="0" borderId="3" xfId="0" applyNumberFormat="1" applyFont="1" applyBorder="1"/>
    <xf numFmtId="164" fontId="1" fillId="0" borderId="0" xfId="1" applyNumberFormat="1" applyFont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2" applyNumberFormat="1" applyFont="1" applyFill="1"/>
    <xf numFmtId="0" fontId="0" fillId="0" borderId="0" xfId="2" applyNumberFormat="1" applyFont="1" applyFill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indent="1"/>
    </xf>
    <xf numFmtId="0" fontId="3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Alignment="1"/>
    <xf numFmtId="0" fontId="0" fillId="0" borderId="0" xfId="0" applyFont="1" applyFill="1" applyAlignment="1"/>
    <xf numFmtId="164" fontId="0" fillId="0" borderId="0" xfId="1" applyNumberFormat="1" applyFont="1" applyFill="1" applyAlignment="1"/>
    <xf numFmtId="0" fontId="0" fillId="0" borderId="0" xfId="0" applyNumberFormat="1" applyFont="1" applyFill="1" applyAlignment="1"/>
    <xf numFmtId="9" fontId="0" fillId="0" borderId="0" xfId="2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9" fontId="0" fillId="0" borderId="0" xfId="2" applyNumberFormat="1" applyFont="1" applyFill="1" applyBorder="1"/>
    <xf numFmtId="9" fontId="0" fillId="0" borderId="0" xfId="2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164" fontId="0" fillId="0" borderId="0" xfId="1" applyNumberFormat="1" applyFont="1" applyBorder="1" applyAlignment="1">
      <alignment horizontal="right"/>
    </xf>
    <xf numFmtId="0" fontId="14" fillId="4" borderId="0" xfId="0" applyFont="1" applyFill="1"/>
    <xf numFmtId="0" fontId="9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6" fillId="4" borderId="0" xfId="0" applyFont="1" applyFill="1"/>
    <xf numFmtId="0" fontId="13" fillId="5" borderId="0" xfId="0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14" fillId="6" borderId="0" xfId="0" applyFont="1" applyFill="1"/>
    <xf numFmtId="0" fontId="8" fillId="6" borderId="0" xfId="0" applyFont="1" applyFill="1" applyBorder="1"/>
    <xf numFmtId="0" fontId="7" fillId="6" borderId="0" xfId="0" applyFont="1" applyFill="1" applyBorder="1"/>
    <xf numFmtId="164" fontId="1" fillId="0" borderId="0" xfId="1" applyNumberFormat="1" applyFont="1" applyBorder="1" applyAlignment="1">
      <alignment horizontal="right" indent="1"/>
    </xf>
    <xf numFmtId="164" fontId="14" fillId="7" borderId="0" xfId="1" applyNumberFormat="1" applyFont="1" applyFill="1"/>
    <xf numFmtId="164" fontId="7" fillId="7" borderId="0" xfId="1" applyNumberFormat="1" applyFont="1" applyFill="1"/>
    <xf numFmtId="164" fontId="13" fillId="8" borderId="0" xfId="1" applyNumberFormat="1" applyFont="1" applyFill="1"/>
    <xf numFmtId="0" fontId="4" fillId="8" borderId="0" xfId="0" applyFont="1" applyFill="1"/>
    <xf numFmtId="0" fontId="0" fillId="8" borderId="0" xfId="0" applyFill="1"/>
    <xf numFmtId="166" fontId="0" fillId="0" borderId="0" xfId="0" applyNumberFormat="1" applyFill="1"/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indent="2"/>
    </xf>
    <xf numFmtId="9" fontId="3" fillId="0" borderId="0" xfId="0" applyNumberFormat="1" applyFont="1" applyFill="1"/>
    <xf numFmtId="0" fontId="3" fillId="9" borderId="0" xfId="0" applyFont="1" applyFill="1"/>
    <xf numFmtId="0" fontId="4" fillId="9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65" fontId="0" fillId="0" borderId="2" xfId="0" applyNumberFormat="1" applyFont="1" applyBorder="1"/>
    <xf numFmtId="165" fontId="0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A3FA9A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1397000</xdr:colOff>
      <xdr:row>1</xdr:row>
      <xdr:rowOff>106432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7421A4-28D3-419D-84C0-CE4A72B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"/>
          <a:ext cx="1390650" cy="271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1403350</xdr:colOff>
      <xdr:row>1</xdr:row>
      <xdr:rowOff>100082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C12B90-C17C-41C3-A553-590D4148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"/>
          <a:ext cx="1390650" cy="271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87382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E0A362-6C2C-46DB-863D-0D560AE5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271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12701</xdr:rowOff>
    </xdr:from>
    <xdr:to>
      <xdr:col>0</xdr:col>
      <xdr:colOff>1390650</xdr:colOff>
      <xdr:row>1</xdr:row>
      <xdr:rowOff>100083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7FF15E-E3E8-4B8E-941B-AFDCBDB8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1"/>
          <a:ext cx="1390650" cy="271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725D-7F5A-4793-8DCD-8D9B2359823A}">
  <sheetPr>
    <tabColor theme="9" tint="0.59999389629810485"/>
  </sheetPr>
  <dimension ref="A2:BL79"/>
  <sheetViews>
    <sheetView showGridLines="0" zoomScaleNormal="100" workbookViewId="0">
      <pane ySplit="2" topLeftCell="A36" activePane="bottomLeft" state="frozen"/>
      <selection pane="bottomLeft" activeCell="A29" sqref="A29"/>
    </sheetView>
  </sheetViews>
  <sheetFormatPr defaultRowHeight="14.5" x14ac:dyDescent="0.35"/>
  <cols>
    <col min="1" max="1" width="50.26953125" customWidth="1"/>
    <col min="2" max="2" width="9.1796875" customWidth="1"/>
    <col min="3" max="3" width="12" customWidth="1"/>
    <col min="4" max="4" width="12.36328125" customWidth="1"/>
    <col min="5" max="5" width="11.36328125" customWidth="1"/>
    <col min="6" max="7" width="11.08984375" customWidth="1"/>
    <col min="8" max="9" width="12.08984375" bestFit="1" customWidth="1"/>
  </cols>
  <sheetData>
    <row r="2" spans="1:12" ht="12" customHeight="1" x14ac:dyDescent="0.35">
      <c r="A2" s="30"/>
      <c r="B2" s="87" t="s">
        <v>162</v>
      </c>
      <c r="C2" s="31">
        <v>2015</v>
      </c>
      <c r="D2" s="31">
        <v>2016</v>
      </c>
      <c r="E2" s="31">
        <v>2017</v>
      </c>
      <c r="F2" s="31">
        <v>2018</v>
      </c>
      <c r="G2" s="31">
        <v>2019</v>
      </c>
    </row>
    <row r="3" spans="1:12" ht="15.5" x14ac:dyDescent="0.35">
      <c r="A3" s="119" t="s">
        <v>89</v>
      </c>
      <c r="B3" s="48"/>
      <c r="C3" s="48"/>
      <c r="D3" s="48"/>
      <c r="E3" s="48"/>
      <c r="F3" s="48"/>
      <c r="G3" s="48"/>
    </row>
    <row r="4" spans="1:12" x14ac:dyDescent="0.35">
      <c r="A4" s="31" t="s">
        <v>90</v>
      </c>
      <c r="B4" s="87"/>
      <c r="C4" s="4"/>
      <c r="D4" s="4"/>
      <c r="E4" s="3"/>
      <c r="F4" s="3"/>
      <c r="G4" s="3"/>
      <c r="H4" s="6"/>
    </row>
    <row r="5" spans="1:12" x14ac:dyDescent="0.35">
      <c r="A5" s="30" t="s">
        <v>118</v>
      </c>
      <c r="B5" s="69" t="s">
        <v>100</v>
      </c>
      <c r="C5" s="1">
        <v>260.19499999999999</v>
      </c>
      <c r="D5" s="1">
        <v>235.473504486205</v>
      </c>
      <c r="E5" s="1">
        <v>218.50200000000001</v>
      </c>
      <c r="F5" s="1">
        <v>209.16399999999999</v>
      </c>
      <c r="G5" s="1">
        <v>206.37908999999999</v>
      </c>
      <c r="H5" s="16"/>
      <c r="I5" s="11"/>
      <c r="J5" s="12"/>
      <c r="K5" s="12"/>
    </row>
    <row r="6" spans="1:12" x14ac:dyDescent="0.35">
      <c r="A6" s="30" t="s">
        <v>119</v>
      </c>
      <c r="B6" s="69" t="s">
        <v>100</v>
      </c>
      <c r="C6" s="1">
        <v>273.06188153999994</v>
      </c>
      <c r="D6" s="1">
        <v>223.27673594999999</v>
      </c>
      <c r="E6" s="1">
        <v>227.30500000000001</v>
      </c>
      <c r="F6" s="1">
        <v>218.85400000000001</v>
      </c>
      <c r="G6" s="1">
        <v>248.5</v>
      </c>
      <c r="H6" s="16"/>
      <c r="I6" s="12"/>
      <c r="J6" s="12"/>
      <c r="K6" s="12"/>
    </row>
    <row r="7" spans="1:12" x14ac:dyDescent="0.35">
      <c r="A7" s="31" t="s">
        <v>120</v>
      </c>
      <c r="B7" s="87" t="s">
        <v>100</v>
      </c>
      <c r="C7" s="15">
        <v>533.25688153999999</v>
      </c>
      <c r="D7" s="15">
        <v>458.75024043620499</v>
      </c>
      <c r="E7" s="15">
        <v>445.80700000000002</v>
      </c>
      <c r="F7" s="15">
        <v>428.01799999999997</v>
      </c>
      <c r="G7" s="15">
        <v>454.9</v>
      </c>
      <c r="H7" s="16"/>
      <c r="I7" s="12"/>
      <c r="J7" s="12"/>
      <c r="K7" s="12"/>
    </row>
    <row r="8" spans="1:12" x14ac:dyDescent="0.35">
      <c r="A8" s="96" t="s">
        <v>149</v>
      </c>
      <c r="B8" s="97" t="s">
        <v>96</v>
      </c>
      <c r="C8" s="98">
        <v>1.0578394793493353</v>
      </c>
      <c r="D8" s="98">
        <v>1.1019703109205021</v>
      </c>
      <c r="E8" s="98">
        <v>1.0141196542311193</v>
      </c>
      <c r="F8" s="98">
        <v>1.013540137343121</v>
      </c>
      <c r="G8" s="99">
        <v>0.87787910400154656</v>
      </c>
      <c r="H8" s="16"/>
      <c r="I8" s="12"/>
      <c r="J8" s="12"/>
      <c r="K8" s="12"/>
      <c r="L8" s="12"/>
    </row>
    <row r="9" spans="1:12" ht="8.5" customHeight="1" x14ac:dyDescent="0.35">
      <c r="A9" s="61"/>
      <c r="B9" s="130"/>
      <c r="C9" s="131"/>
      <c r="D9" s="131"/>
      <c r="E9" s="131"/>
      <c r="F9" s="131"/>
      <c r="G9" s="131"/>
      <c r="H9" s="16"/>
      <c r="I9" s="12"/>
      <c r="J9" s="12"/>
      <c r="K9" s="12"/>
      <c r="L9" s="12"/>
    </row>
    <row r="10" spans="1:12" x14ac:dyDescent="0.35">
      <c r="A10" s="31" t="s">
        <v>163</v>
      </c>
      <c r="B10" s="87"/>
      <c r="C10" s="30"/>
      <c r="D10" s="30"/>
      <c r="E10" s="30"/>
      <c r="F10" s="30"/>
      <c r="G10" s="30"/>
      <c r="H10" s="88"/>
      <c r="I10" s="12"/>
      <c r="J10" s="12"/>
      <c r="K10" s="12"/>
      <c r="L10" s="12"/>
    </row>
    <row r="11" spans="1:12" x14ac:dyDescent="0.35">
      <c r="A11" s="30" t="s">
        <v>0</v>
      </c>
      <c r="B11" s="69" t="s">
        <v>101</v>
      </c>
      <c r="C11" s="2">
        <v>342.80714</v>
      </c>
      <c r="D11" s="2">
        <v>327.80019999999996</v>
      </c>
      <c r="E11" s="2">
        <v>445.97800000000001</v>
      </c>
      <c r="F11" s="2">
        <v>330.40800000000002</v>
      </c>
      <c r="G11" s="2">
        <v>324.61</v>
      </c>
      <c r="H11" s="16"/>
      <c r="I11" s="12"/>
      <c r="J11" s="12"/>
      <c r="K11" s="12"/>
      <c r="L11" s="12"/>
    </row>
    <row r="12" spans="1:12" x14ac:dyDescent="0.35">
      <c r="A12" s="134" t="s">
        <v>1</v>
      </c>
      <c r="B12" s="69" t="s">
        <v>101</v>
      </c>
      <c r="C12" s="2">
        <v>3350.0725833100364</v>
      </c>
      <c r="D12" s="2">
        <v>2888.806297831426</v>
      </c>
      <c r="E12" s="2">
        <v>2650.2829999999999</v>
      </c>
      <c r="F12" s="2">
        <v>2641.6460000000002</v>
      </c>
      <c r="G12" s="2">
        <v>2598.0313994134999</v>
      </c>
      <c r="H12" s="16"/>
      <c r="I12" s="12"/>
      <c r="J12" s="12"/>
      <c r="K12" s="12"/>
      <c r="L12" s="12"/>
    </row>
    <row r="13" spans="1:12" x14ac:dyDescent="0.35">
      <c r="A13" s="134" t="s">
        <v>2</v>
      </c>
      <c r="B13" s="69" t="s">
        <v>101</v>
      </c>
      <c r="C13" s="2">
        <v>16.06623844224</v>
      </c>
      <c r="D13" s="2">
        <v>14.345464268799999</v>
      </c>
      <c r="E13" s="2">
        <v>19.829861632</v>
      </c>
      <c r="F13" s="2">
        <v>23.90646272</v>
      </c>
      <c r="G13" s="2">
        <v>32.346687390976001</v>
      </c>
      <c r="H13" s="89"/>
      <c r="I13" s="12"/>
      <c r="J13" s="12"/>
      <c r="K13" s="12"/>
      <c r="L13" s="12"/>
    </row>
    <row r="14" spans="1:12" x14ac:dyDescent="0.35">
      <c r="A14" s="134" t="s">
        <v>3</v>
      </c>
      <c r="B14" s="69" t="s">
        <v>101</v>
      </c>
      <c r="C14" s="2">
        <v>7.6981756607999996</v>
      </c>
      <c r="D14" s="2">
        <v>5.0609299200000004</v>
      </c>
      <c r="E14" s="2">
        <v>4.2629999999999999</v>
      </c>
      <c r="F14" s="2">
        <v>4.0419999999999998</v>
      </c>
      <c r="G14" s="2">
        <v>2.4910000000000001</v>
      </c>
      <c r="H14" s="16"/>
      <c r="I14" s="12"/>
      <c r="J14" s="12"/>
      <c r="K14" s="12"/>
      <c r="L14" s="12"/>
    </row>
    <row r="15" spans="1:12" x14ac:dyDescent="0.35">
      <c r="A15" s="134" t="s">
        <v>4</v>
      </c>
      <c r="B15" s="69" t="s">
        <v>101</v>
      </c>
      <c r="C15" s="2">
        <v>2185.3704655487991</v>
      </c>
      <c r="D15" s="2">
        <v>2117.5393391999996</v>
      </c>
      <c r="E15" s="2">
        <v>2155.7379999999998</v>
      </c>
      <c r="F15" s="2">
        <v>2075.5940000000001</v>
      </c>
      <c r="G15" s="2">
        <v>2552.3715999999999</v>
      </c>
      <c r="H15" s="16"/>
      <c r="I15" s="12"/>
      <c r="J15" s="12"/>
      <c r="K15" s="12"/>
      <c r="L15" s="12"/>
    </row>
    <row r="16" spans="1:12" x14ac:dyDescent="0.35">
      <c r="A16" s="143" t="s">
        <v>164</v>
      </c>
      <c r="B16" s="87" t="s">
        <v>101</v>
      </c>
      <c r="C16" s="6">
        <v>5902.0146029618754</v>
      </c>
      <c r="D16" s="6">
        <v>5353.5522312202256</v>
      </c>
      <c r="E16" s="6">
        <v>5276.0918616319996</v>
      </c>
      <c r="F16" s="6">
        <v>5075.5964627200001</v>
      </c>
      <c r="G16" s="6">
        <v>5509.850686804476</v>
      </c>
      <c r="H16" s="5"/>
      <c r="I16" s="12"/>
      <c r="J16" s="12"/>
      <c r="K16" s="12"/>
      <c r="L16" s="12"/>
    </row>
    <row r="17" spans="1:8" x14ac:dyDescent="0.35">
      <c r="A17" s="108" t="s">
        <v>148</v>
      </c>
      <c r="B17" s="100" t="s">
        <v>102</v>
      </c>
      <c r="C17" s="185">
        <v>11.70802341392953</v>
      </c>
      <c r="D17" s="185">
        <v>12.859842015902533</v>
      </c>
      <c r="E17" s="185">
        <v>12.002028802620565</v>
      </c>
      <c r="F17" s="185">
        <v>12.018935502533743</v>
      </c>
      <c r="G17" s="186">
        <v>10.651170861790984</v>
      </c>
      <c r="H17" s="5"/>
    </row>
    <row r="18" spans="1:8" x14ac:dyDescent="0.35">
      <c r="A18" s="134" t="s">
        <v>6</v>
      </c>
      <c r="B18" s="69" t="s">
        <v>65</v>
      </c>
      <c r="C18" s="5">
        <f>C15/C16</f>
        <v>0.37027534029686909</v>
      </c>
      <c r="D18" s="5">
        <f>D15/D16</f>
        <v>0.39553912014740028</v>
      </c>
      <c r="E18" s="5">
        <f>E15/E16</f>
        <v>0.40858613847810971</v>
      </c>
      <c r="F18" s="5">
        <f>F15/F16</f>
        <v>0.40893597732702613</v>
      </c>
      <c r="G18" s="5">
        <f>G15/G16</f>
        <v>0.46323788884382416</v>
      </c>
    </row>
    <row r="19" spans="1:8" x14ac:dyDescent="0.35">
      <c r="A19" s="108" t="s">
        <v>18</v>
      </c>
      <c r="B19" s="97" t="s">
        <v>65</v>
      </c>
      <c r="C19" s="101">
        <f>(C11+C12+C13+C14)/C16</f>
        <v>0.62972465970313096</v>
      </c>
      <c r="D19" s="101">
        <f>(D11+D12+D13+D14)/D16</f>
        <v>0.60446087985259978</v>
      </c>
      <c r="E19" s="101">
        <f>(E11+E12+E13+E14)/E16</f>
        <v>0.59141386152189024</v>
      </c>
      <c r="F19" s="101">
        <f>(F11+F12+F13+F14)/F16</f>
        <v>0.59106402267297387</v>
      </c>
      <c r="G19" s="102">
        <f>(G11+G12+G13+G14)/G16</f>
        <v>0.53676211115617589</v>
      </c>
      <c r="H19" s="5"/>
    </row>
    <row r="20" spans="1:8" x14ac:dyDescent="0.35">
      <c r="A20" s="30"/>
      <c r="G20" s="5"/>
    </row>
    <row r="21" spans="1:8" ht="15.5" x14ac:dyDescent="0.35">
      <c r="A21" s="172" t="s">
        <v>95</v>
      </c>
      <c r="B21" s="173"/>
      <c r="C21" s="173"/>
      <c r="D21" s="173"/>
      <c r="E21" s="173"/>
      <c r="F21" s="173"/>
      <c r="G21" s="173"/>
    </row>
    <row r="22" spans="1:8" x14ac:dyDescent="0.35">
      <c r="A22" s="35" t="s">
        <v>157</v>
      </c>
      <c r="B22" s="51"/>
      <c r="C22" s="50"/>
      <c r="D22" s="50"/>
      <c r="E22" s="50"/>
      <c r="F22" s="50"/>
      <c r="G22" s="50"/>
    </row>
    <row r="23" spans="1:8" x14ac:dyDescent="0.35">
      <c r="A23" s="52" t="s">
        <v>16</v>
      </c>
      <c r="B23" s="72" t="s">
        <v>98</v>
      </c>
      <c r="C23" s="2">
        <v>583.48099999999999</v>
      </c>
      <c r="D23" s="2">
        <v>594.41899999999998</v>
      </c>
      <c r="E23" s="2">
        <v>517.44799999999998</v>
      </c>
      <c r="F23" s="2">
        <v>661</v>
      </c>
      <c r="G23" s="2">
        <v>1128.9860000000001</v>
      </c>
    </row>
    <row r="24" spans="1:8" x14ac:dyDescent="0.35">
      <c r="A24" s="52" t="s">
        <v>17</v>
      </c>
      <c r="B24" s="72" t="s">
        <v>98</v>
      </c>
      <c r="C24" s="2">
        <v>4412.0119999999997</v>
      </c>
      <c r="D24" s="2">
        <v>4465.6620000000003</v>
      </c>
      <c r="E24" s="2">
        <v>4569.2619999999997</v>
      </c>
      <c r="F24" s="2">
        <v>4551.241</v>
      </c>
      <c r="G24" s="2">
        <v>4712.558</v>
      </c>
    </row>
    <row r="25" spans="1:8" x14ac:dyDescent="0.35">
      <c r="A25" s="2" t="s">
        <v>156</v>
      </c>
      <c r="B25" s="72" t="s">
        <v>98</v>
      </c>
      <c r="C25" s="2">
        <v>14709.811</v>
      </c>
      <c r="D25" s="2">
        <v>27152.148000000001</v>
      </c>
      <c r="E25" s="2">
        <v>16651.473000000002</v>
      </c>
      <c r="F25" s="2">
        <v>16008.24</v>
      </c>
      <c r="G25" s="2">
        <v>17644.667000000001</v>
      </c>
    </row>
    <row r="26" spans="1:8" x14ac:dyDescent="0.35">
      <c r="A26" s="2" t="s">
        <v>155</v>
      </c>
      <c r="B26" s="72" t="s">
        <v>98</v>
      </c>
      <c r="C26" s="49">
        <v>0</v>
      </c>
      <c r="D26" s="49"/>
      <c r="E26" s="49">
        <v>0</v>
      </c>
      <c r="F26" s="49">
        <v>0</v>
      </c>
      <c r="G26" s="49">
        <v>0</v>
      </c>
    </row>
    <row r="27" spans="1:8" x14ac:dyDescent="0.35">
      <c r="A27" s="137" t="s">
        <v>121</v>
      </c>
      <c r="B27" s="72" t="s">
        <v>98</v>
      </c>
      <c r="C27" s="137">
        <v>19705.304</v>
      </c>
      <c r="D27" s="137">
        <v>32212.228999999999</v>
      </c>
      <c r="E27" s="137">
        <v>21738.183000000001</v>
      </c>
      <c r="F27" s="137">
        <v>21220.481</v>
      </c>
      <c r="G27" s="137">
        <v>23486.210999999999</v>
      </c>
    </row>
    <row r="28" spans="1:8" x14ac:dyDescent="0.35">
      <c r="A28" s="2" t="s">
        <v>103</v>
      </c>
      <c r="B28" s="72" t="s">
        <v>65</v>
      </c>
      <c r="C28" s="2">
        <v>74.648992981788055</v>
      </c>
      <c r="D28" s="2">
        <v>84.291428575153859</v>
      </c>
      <c r="E28" s="2">
        <v>76.600114186176455</v>
      </c>
      <c r="F28" s="2">
        <v>75.437686827174176</v>
      </c>
      <c r="G28" s="2">
        <v>75.127771780641837</v>
      </c>
    </row>
    <row r="29" spans="1:8" x14ac:dyDescent="0.35">
      <c r="A29" s="6" t="s">
        <v>158</v>
      </c>
      <c r="B29" s="103" t="s">
        <v>98</v>
      </c>
      <c r="C29" s="6">
        <v>4995.4930000000004</v>
      </c>
      <c r="D29" s="6">
        <v>5060.0810000000001</v>
      </c>
      <c r="E29" s="6">
        <v>5086.71</v>
      </c>
      <c r="F29" s="6">
        <v>5212.241</v>
      </c>
      <c r="G29" s="6">
        <v>5841.5439999999999</v>
      </c>
    </row>
    <row r="30" spans="1:8" x14ac:dyDescent="0.35">
      <c r="A30" s="2" t="s">
        <v>159</v>
      </c>
      <c r="B30" s="72" t="s">
        <v>99</v>
      </c>
      <c r="C30" s="2">
        <v>39.090069430668521</v>
      </c>
      <c r="D30" s="2">
        <v>77.377441748738889</v>
      </c>
      <c r="E30" s="2">
        <v>49.449915832575066</v>
      </c>
      <c r="F30" s="2">
        <v>50.249777409424581</v>
      </c>
      <c r="G30" s="2">
        <v>45.392754155392346</v>
      </c>
    </row>
    <row r="31" spans="1:8" x14ac:dyDescent="0.35">
      <c r="A31" s="104" t="s">
        <v>160</v>
      </c>
      <c r="B31" s="105" t="s">
        <v>99</v>
      </c>
      <c r="C31" s="106">
        <v>9.909726244792699</v>
      </c>
      <c r="D31" s="106">
        <v>12.154890703819362</v>
      </c>
      <c r="E31" s="106">
        <v>11.571223839854413</v>
      </c>
      <c r="F31" s="106">
        <v>12.342507695950745</v>
      </c>
      <c r="G31" s="107">
        <v>11.290189408581368</v>
      </c>
    </row>
    <row r="32" spans="1:8" x14ac:dyDescent="0.35">
      <c r="A32" s="2"/>
      <c r="B32" s="72"/>
      <c r="C32" s="2"/>
      <c r="D32" s="2"/>
      <c r="E32" s="2"/>
      <c r="F32" s="2"/>
      <c r="G32" s="2"/>
    </row>
    <row r="33" spans="1:7" ht="15.5" x14ac:dyDescent="0.35">
      <c r="A33" s="174" t="s">
        <v>108</v>
      </c>
      <c r="B33" s="175"/>
      <c r="C33" s="176"/>
      <c r="D33" s="176"/>
      <c r="E33" s="176"/>
      <c r="F33" s="176"/>
      <c r="G33" s="176"/>
    </row>
    <row r="34" spans="1:7" x14ac:dyDescent="0.35">
      <c r="A34" s="43" t="s">
        <v>109</v>
      </c>
      <c r="B34" s="73"/>
      <c r="C34" s="43"/>
      <c r="D34" s="44"/>
      <c r="E34" s="44"/>
      <c r="F34" s="44"/>
      <c r="G34" s="44"/>
    </row>
    <row r="35" spans="1:7" x14ac:dyDescent="0.35">
      <c r="A35" s="58" t="s">
        <v>19</v>
      </c>
      <c r="B35" s="74" t="s">
        <v>104</v>
      </c>
      <c r="C35" s="57" t="s">
        <v>69</v>
      </c>
      <c r="D35" s="53">
        <v>192.12026871899999</v>
      </c>
      <c r="E35" s="53">
        <v>192.12026871899999</v>
      </c>
      <c r="F35" s="53">
        <v>231.51796771900001</v>
      </c>
      <c r="G35" s="53">
        <v>234.35918299999997</v>
      </c>
    </row>
    <row r="36" spans="1:7" x14ac:dyDescent="0.35">
      <c r="A36" s="58" t="s">
        <v>20</v>
      </c>
      <c r="B36" s="74" t="s">
        <v>104</v>
      </c>
      <c r="C36" s="57" t="s">
        <v>69</v>
      </c>
      <c r="D36" s="53">
        <v>827.47923300709999</v>
      </c>
      <c r="E36" s="53">
        <v>827.47923300709999</v>
      </c>
      <c r="F36" s="53">
        <v>1867.0000900071</v>
      </c>
      <c r="G36" s="53">
        <v>1835.6549540000001</v>
      </c>
    </row>
    <row r="37" spans="1:7" x14ac:dyDescent="0.35">
      <c r="A37" s="58" t="s">
        <v>21</v>
      </c>
      <c r="B37" s="74" t="s">
        <v>104</v>
      </c>
      <c r="C37" s="57" t="s">
        <v>69</v>
      </c>
      <c r="D37" s="53">
        <v>551.09595656599993</v>
      </c>
      <c r="E37" s="53">
        <v>551.09595656599993</v>
      </c>
      <c r="F37" s="53">
        <v>965.02571056600004</v>
      </c>
      <c r="G37" s="53">
        <v>1005.3199049999999</v>
      </c>
    </row>
    <row r="38" spans="1:7" x14ac:dyDescent="0.35">
      <c r="A38" s="58" t="s">
        <v>22</v>
      </c>
      <c r="B38" s="74" t="s">
        <v>104</v>
      </c>
      <c r="C38" s="57" t="s">
        <v>69</v>
      </c>
      <c r="D38" s="53">
        <v>154.225501286</v>
      </c>
      <c r="E38" s="53">
        <v>154.225501286</v>
      </c>
      <c r="F38" s="53">
        <v>295.19929828599999</v>
      </c>
      <c r="G38" s="53">
        <v>278.46600000000001</v>
      </c>
    </row>
    <row r="39" spans="1:7" x14ac:dyDescent="0.35">
      <c r="A39" s="58" t="s">
        <v>23</v>
      </c>
      <c r="B39" s="74" t="s">
        <v>104</v>
      </c>
      <c r="C39" s="57" t="s">
        <v>69</v>
      </c>
      <c r="D39" s="53">
        <v>679.46243468119997</v>
      </c>
      <c r="E39" s="53">
        <v>679.46243468119997</v>
      </c>
      <c r="F39" s="53">
        <v>1110.6480441812</v>
      </c>
      <c r="G39" s="53">
        <v>1117.4680000000001</v>
      </c>
    </row>
    <row r="40" spans="1:7" x14ac:dyDescent="0.35">
      <c r="A40" s="58" t="s">
        <v>24</v>
      </c>
      <c r="B40" s="74" t="s">
        <v>104</v>
      </c>
      <c r="C40" s="57" t="s">
        <v>69</v>
      </c>
      <c r="D40" s="53">
        <v>159.79588534070007</v>
      </c>
      <c r="E40" s="53">
        <v>159.79588534070007</v>
      </c>
      <c r="F40" s="53">
        <v>250.81883384070017</v>
      </c>
      <c r="G40" s="53">
        <v>250.049744</v>
      </c>
    </row>
    <row r="41" spans="1:7" x14ac:dyDescent="0.35">
      <c r="A41" s="58" t="s">
        <v>25</v>
      </c>
      <c r="B41" s="74" t="s">
        <v>104</v>
      </c>
      <c r="C41" s="57" t="s">
        <v>69</v>
      </c>
      <c r="D41" s="56">
        <v>0</v>
      </c>
      <c r="E41" s="56">
        <v>0</v>
      </c>
      <c r="F41" s="56">
        <v>0</v>
      </c>
      <c r="G41" s="56">
        <v>0</v>
      </c>
    </row>
    <row r="42" spans="1:7" x14ac:dyDescent="0.35">
      <c r="A42" s="58" t="s">
        <v>26</v>
      </c>
      <c r="B42" s="74" t="s">
        <v>104</v>
      </c>
      <c r="C42" s="57" t="s">
        <v>69</v>
      </c>
      <c r="D42" s="56">
        <v>0</v>
      </c>
      <c r="E42" s="56">
        <v>0</v>
      </c>
      <c r="F42" s="56">
        <v>0</v>
      </c>
      <c r="G42" s="56">
        <v>0</v>
      </c>
    </row>
    <row r="43" spans="1:7" x14ac:dyDescent="0.35">
      <c r="A43" s="54" t="s">
        <v>5</v>
      </c>
      <c r="B43" s="74" t="s">
        <v>104</v>
      </c>
      <c r="C43" s="57" t="s">
        <v>69</v>
      </c>
      <c r="D43" s="55">
        <v>2564.1792796</v>
      </c>
      <c r="E43" s="55">
        <v>2564.1792796</v>
      </c>
      <c r="F43" s="55">
        <v>4720.2099446000002</v>
      </c>
      <c r="G43" s="55">
        <v>4721.3177859999996</v>
      </c>
    </row>
    <row r="44" spans="1:7" x14ac:dyDescent="0.35">
      <c r="A44" s="108" t="s">
        <v>97</v>
      </c>
      <c r="B44" s="109" t="s">
        <v>110</v>
      </c>
      <c r="C44" s="110"/>
      <c r="D44" s="111">
        <v>6.1594505875570498</v>
      </c>
      <c r="E44" s="111">
        <v>5.832982892629663</v>
      </c>
      <c r="F44" s="111">
        <v>11.177385613544873</v>
      </c>
      <c r="G44" s="112">
        <v>9.1268466769766086</v>
      </c>
    </row>
    <row r="45" spans="1:7" x14ac:dyDescent="0.35">
      <c r="A45" s="63"/>
      <c r="B45" s="75"/>
      <c r="C45" s="57"/>
      <c r="D45" s="59"/>
      <c r="E45" s="59"/>
      <c r="F45" s="59"/>
      <c r="G45" s="59"/>
    </row>
    <row r="46" spans="1:7" ht="15.5" x14ac:dyDescent="0.35">
      <c r="A46" s="160" t="s">
        <v>128</v>
      </c>
      <c r="B46" s="161"/>
      <c r="C46" s="162"/>
      <c r="D46" s="163"/>
      <c r="E46" s="163"/>
      <c r="F46" s="163"/>
      <c r="G46" s="164"/>
    </row>
    <row r="47" spans="1:7" x14ac:dyDescent="0.35">
      <c r="A47" t="s">
        <v>105</v>
      </c>
      <c r="B47" s="75" t="s">
        <v>104</v>
      </c>
      <c r="C47" s="57" t="s">
        <v>69</v>
      </c>
      <c r="D47" s="2">
        <v>560.21899999999994</v>
      </c>
      <c r="E47" s="2">
        <v>549.48699999999974</v>
      </c>
      <c r="F47" s="2">
        <v>551.31600000000003</v>
      </c>
      <c r="G47" s="8">
        <v>898.36599999999999</v>
      </c>
    </row>
    <row r="48" spans="1:7" x14ac:dyDescent="0.35">
      <c r="A48" t="s">
        <v>106</v>
      </c>
      <c r="B48" s="75" t="s">
        <v>104</v>
      </c>
      <c r="C48" s="57" t="s">
        <v>69</v>
      </c>
      <c r="D48" s="2">
        <v>6733.0029999999997</v>
      </c>
      <c r="E48" s="2">
        <v>6950.0940000000001</v>
      </c>
      <c r="F48" s="2">
        <v>7454.0869999999995</v>
      </c>
      <c r="G48" s="8">
        <v>8491.7900000000009</v>
      </c>
    </row>
    <row r="49" spans="1:9" x14ac:dyDescent="0.35">
      <c r="A49" s="3" t="s">
        <v>130</v>
      </c>
      <c r="B49" s="76" t="s">
        <v>104</v>
      </c>
      <c r="C49" s="64" t="s">
        <v>69</v>
      </c>
      <c r="D49" s="6">
        <v>7449.857</v>
      </c>
      <c r="E49" s="6">
        <v>7499.5810000000001</v>
      </c>
      <c r="F49" s="6">
        <v>8005.4029999999993</v>
      </c>
      <c r="G49" s="60">
        <v>9390.1560000000009</v>
      </c>
    </row>
    <row r="50" spans="1:9" x14ac:dyDescent="0.35">
      <c r="A50" s="132" t="s">
        <v>27</v>
      </c>
      <c r="B50" s="75" t="s">
        <v>104</v>
      </c>
      <c r="C50" s="57" t="s">
        <v>69</v>
      </c>
      <c r="D50" s="2">
        <v>2726.5499999999997</v>
      </c>
      <c r="E50" s="2">
        <v>2981.0189999999998</v>
      </c>
      <c r="F50" s="2">
        <v>2278.6190000000001</v>
      </c>
      <c r="G50" s="8">
        <v>4312.6499999999996</v>
      </c>
    </row>
    <row r="51" spans="1:9" x14ac:dyDescent="0.35">
      <c r="A51" s="132" t="s">
        <v>28</v>
      </c>
      <c r="B51" s="75" t="s">
        <v>104</v>
      </c>
      <c r="C51" s="57" t="s">
        <v>69</v>
      </c>
      <c r="D51" s="2">
        <v>106.58200000000001</v>
      </c>
      <c r="E51" s="2">
        <v>80.88000000000001</v>
      </c>
      <c r="F51" s="2">
        <v>96.128999999999991</v>
      </c>
      <c r="G51" s="8">
        <v>117.349</v>
      </c>
    </row>
    <row r="52" spans="1:9" x14ac:dyDescent="0.35">
      <c r="A52" s="132" t="s">
        <v>29</v>
      </c>
      <c r="B52" s="75" t="s">
        <v>104</v>
      </c>
      <c r="C52" s="57" t="s">
        <v>69</v>
      </c>
      <c r="D52" s="2">
        <v>1598.748</v>
      </c>
      <c r="E52" s="2">
        <v>1124.252</v>
      </c>
      <c r="F52" s="2">
        <v>2859.7350000000001</v>
      </c>
      <c r="G52" s="8">
        <v>2995.0169999999998</v>
      </c>
    </row>
    <row r="53" spans="1:9" x14ac:dyDescent="0.35">
      <c r="A53" s="132" t="s">
        <v>30</v>
      </c>
      <c r="B53" s="75" t="s">
        <v>104</v>
      </c>
      <c r="C53" s="57" t="s">
        <v>69</v>
      </c>
      <c r="D53" s="2">
        <v>2526.672</v>
      </c>
      <c r="E53" s="2">
        <v>2338.0569999999998</v>
      </c>
      <c r="F53" s="2">
        <v>2742.7749999999996</v>
      </c>
      <c r="G53" s="8">
        <v>1926.5619999999999</v>
      </c>
    </row>
    <row r="54" spans="1:9" x14ac:dyDescent="0.35">
      <c r="A54" s="132" t="s">
        <v>31</v>
      </c>
      <c r="B54" s="75" t="s">
        <v>104</v>
      </c>
      <c r="C54" s="57" t="s">
        <v>69</v>
      </c>
      <c r="D54" s="2">
        <v>2274.1970000000001</v>
      </c>
      <c r="E54" s="2">
        <v>1965.759</v>
      </c>
      <c r="F54" s="2">
        <v>1618.8479999999997</v>
      </c>
      <c r="G54" s="8">
        <v>1896.213</v>
      </c>
    </row>
    <row r="55" spans="1:9" x14ac:dyDescent="0.35">
      <c r="A55" s="184" t="s">
        <v>32</v>
      </c>
      <c r="B55" s="78" t="s">
        <v>65</v>
      </c>
      <c r="C55" s="93" t="s">
        <v>69</v>
      </c>
      <c r="D55" s="10">
        <v>0.65960725005836995</v>
      </c>
      <c r="E55" s="10">
        <v>0.48685456559775941</v>
      </c>
      <c r="F55" s="10">
        <v>0.66120978181832113</v>
      </c>
      <c r="G55" s="10">
        <v>0.66120978181832113</v>
      </c>
    </row>
    <row r="56" spans="1:9" x14ac:dyDescent="0.35">
      <c r="A56" s="113" t="s">
        <v>97</v>
      </c>
      <c r="B56" s="114" t="s">
        <v>107</v>
      </c>
      <c r="C56" s="115" t="s">
        <v>69</v>
      </c>
      <c r="D56" s="135">
        <v>17.895404756185442</v>
      </c>
      <c r="E56" s="135">
        <v>17.060011373976341</v>
      </c>
      <c r="F56" s="135">
        <v>18.956672981292918</v>
      </c>
      <c r="G56" s="136">
        <v>18.152244345640831</v>
      </c>
    </row>
    <row r="57" spans="1:9" x14ac:dyDescent="0.35">
      <c r="A57" s="120"/>
      <c r="B57" s="81"/>
      <c r="C57" s="121"/>
      <c r="D57" s="122"/>
      <c r="E57" s="122"/>
      <c r="F57" s="122"/>
      <c r="G57" s="122"/>
      <c r="I57" s="30"/>
    </row>
    <row r="58" spans="1:9" x14ac:dyDescent="0.35">
      <c r="A58" s="13" t="s">
        <v>129</v>
      </c>
      <c r="B58" s="78" t="s">
        <v>104</v>
      </c>
      <c r="C58" s="57" t="s">
        <v>69</v>
      </c>
      <c r="D58" s="57" t="s">
        <v>69</v>
      </c>
      <c r="E58" s="11">
        <v>114924</v>
      </c>
      <c r="F58" s="123">
        <v>88348</v>
      </c>
      <c r="G58" s="124">
        <v>69848</v>
      </c>
      <c r="I58" s="30"/>
    </row>
    <row r="59" spans="1:9" x14ac:dyDescent="0.35">
      <c r="A59" s="14" t="s">
        <v>131</v>
      </c>
      <c r="B59" s="77" t="s">
        <v>65</v>
      </c>
      <c r="C59" s="57" t="s">
        <v>69</v>
      </c>
      <c r="D59" s="57" t="s">
        <v>69</v>
      </c>
      <c r="E59" s="127">
        <v>0.67</v>
      </c>
      <c r="F59" s="128">
        <v>0.48</v>
      </c>
      <c r="G59" s="129">
        <v>0.54</v>
      </c>
      <c r="I59" s="30"/>
    </row>
    <row r="60" spans="1:9" x14ac:dyDescent="0.35">
      <c r="A60" s="14"/>
      <c r="B60" s="77"/>
      <c r="C60" s="125"/>
      <c r="D60" s="126"/>
      <c r="E60" s="127"/>
      <c r="F60" s="128"/>
      <c r="G60" s="129"/>
      <c r="I60" s="30"/>
    </row>
    <row r="61" spans="1:9" ht="15.5" x14ac:dyDescent="0.35">
      <c r="A61" s="165" t="s">
        <v>153</v>
      </c>
      <c r="B61" s="166"/>
      <c r="C61" s="167"/>
      <c r="D61" s="167"/>
      <c r="E61" s="167"/>
      <c r="F61" s="167"/>
      <c r="G61" s="167"/>
      <c r="H61" s="12"/>
      <c r="I61" s="30"/>
    </row>
    <row r="62" spans="1:9" x14ac:dyDescent="0.35">
      <c r="A62" s="61" t="s">
        <v>112</v>
      </c>
      <c r="B62" s="79" t="s">
        <v>111</v>
      </c>
      <c r="C62" s="11">
        <v>1336</v>
      </c>
      <c r="D62" s="12">
        <v>973</v>
      </c>
      <c r="E62" s="11">
        <v>3004</v>
      </c>
      <c r="F62" s="11">
        <v>305</v>
      </c>
      <c r="G62" s="11">
        <v>1043</v>
      </c>
      <c r="H62" s="12"/>
      <c r="I62" s="30"/>
    </row>
    <row r="63" spans="1:9" x14ac:dyDescent="0.35">
      <c r="A63" s="157" t="s">
        <v>82</v>
      </c>
      <c r="B63" s="74" t="s">
        <v>111</v>
      </c>
      <c r="C63" s="171">
        <v>11980.19</v>
      </c>
      <c r="D63" s="171">
        <v>11987.338599999999</v>
      </c>
      <c r="E63" s="171">
        <v>11261</v>
      </c>
      <c r="F63" s="171">
        <v>11219</v>
      </c>
      <c r="G63" s="171">
        <v>10241</v>
      </c>
      <c r="H63" s="12"/>
      <c r="I63" s="30"/>
    </row>
    <row r="64" spans="1:9" ht="29" x14ac:dyDescent="0.35">
      <c r="A64" s="158" t="s">
        <v>150</v>
      </c>
      <c r="B64" s="74" t="s">
        <v>133</v>
      </c>
      <c r="C64" s="159" t="s">
        <v>69</v>
      </c>
      <c r="D64" s="159" t="s">
        <v>69</v>
      </c>
      <c r="E64" s="159" t="s">
        <v>69</v>
      </c>
      <c r="F64" s="159" t="s">
        <v>69</v>
      </c>
      <c r="G64" s="12">
        <v>8</v>
      </c>
      <c r="H64" s="12"/>
      <c r="I64" s="30"/>
    </row>
    <row r="65" spans="1:64" ht="28.5" customHeight="1" x14ac:dyDescent="0.35">
      <c r="A65" s="158" t="s">
        <v>151</v>
      </c>
      <c r="B65" s="74" t="s">
        <v>133</v>
      </c>
      <c r="C65" s="56">
        <v>0</v>
      </c>
      <c r="D65" s="56">
        <v>0</v>
      </c>
      <c r="E65" s="56">
        <v>0</v>
      </c>
      <c r="F65" s="56">
        <v>0</v>
      </c>
      <c r="G65" s="12">
        <v>0</v>
      </c>
      <c r="H65" s="12"/>
    </row>
    <row r="66" spans="1:64" x14ac:dyDescent="0.35">
      <c r="A66" s="158"/>
      <c r="B66" s="74"/>
      <c r="C66" s="11"/>
      <c r="D66" s="11"/>
      <c r="E66" s="11"/>
      <c r="F66" s="11"/>
      <c r="G66" s="12"/>
      <c r="H66" s="12"/>
    </row>
    <row r="67" spans="1:64" ht="15.5" x14ac:dyDescent="0.35">
      <c r="A67" s="168" t="s">
        <v>7</v>
      </c>
      <c r="B67" s="169"/>
      <c r="C67" s="170"/>
      <c r="D67" s="170"/>
      <c r="E67" s="170"/>
      <c r="F67" s="170"/>
      <c r="G67" s="170"/>
      <c r="H67" s="12"/>
      <c r="BL67" s="12"/>
    </row>
    <row r="68" spans="1:64" x14ac:dyDescent="0.35">
      <c r="A68" s="30" t="s">
        <v>8</v>
      </c>
      <c r="B68" s="69" t="s">
        <v>133</v>
      </c>
      <c r="C68" s="12">
        <v>229</v>
      </c>
      <c r="D68" s="12">
        <v>102</v>
      </c>
      <c r="E68" s="12">
        <v>41</v>
      </c>
      <c r="F68" s="12">
        <v>53</v>
      </c>
      <c r="G68" s="12">
        <v>19</v>
      </c>
      <c r="H68" s="12"/>
    </row>
    <row r="69" spans="1:64" x14ac:dyDescent="0.35">
      <c r="A69" s="30" t="s">
        <v>9</v>
      </c>
      <c r="B69" s="69" t="s">
        <v>133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/>
    </row>
    <row r="70" spans="1:64" x14ac:dyDescent="0.35">
      <c r="A70" s="61" t="s">
        <v>10</v>
      </c>
      <c r="B70" s="130" t="s">
        <v>133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/>
    </row>
    <row r="71" spans="1:64" x14ac:dyDescent="0.35">
      <c r="A71" s="61" t="s">
        <v>11</v>
      </c>
      <c r="B71" s="81" t="s">
        <v>133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/>
    </row>
    <row r="72" spans="1:64" x14ac:dyDescent="0.35">
      <c r="A72" s="61" t="s">
        <v>113</v>
      </c>
      <c r="B72" s="81" t="s">
        <v>33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/>
    </row>
    <row r="73" spans="1:64" x14ac:dyDescent="0.35">
      <c r="B73" s="12"/>
      <c r="C73" s="12"/>
      <c r="D73" s="12"/>
      <c r="E73" s="12"/>
      <c r="F73" s="12"/>
      <c r="G73" s="12"/>
      <c r="H73" s="12"/>
    </row>
    <row r="79" spans="1:64" x14ac:dyDescent="0.35">
      <c r="A79" s="80"/>
    </row>
  </sheetData>
  <sortState xmlns:xlrd2="http://schemas.microsoft.com/office/spreadsheetml/2017/richdata2" columnSort="1" ref="C4:G19">
    <sortCondition ref="C4:G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3F44-3098-4AB8-B36C-D07796E6DC23}">
  <sheetPr>
    <tabColor theme="7" tint="0.59999389629810485"/>
  </sheetPr>
  <dimension ref="A2:K43"/>
  <sheetViews>
    <sheetView showGridLines="0" zoomScaleNormal="100" workbookViewId="0">
      <pane ySplit="2" topLeftCell="A6" activePane="bottomLeft" state="frozen"/>
      <selection pane="bottomLeft" activeCell="E13" sqref="E13"/>
    </sheetView>
  </sheetViews>
  <sheetFormatPr defaultRowHeight="14.5" x14ac:dyDescent="0.35"/>
  <cols>
    <col min="1" max="1" width="49.26953125" customWidth="1"/>
    <col min="2" max="2" width="13.81640625" customWidth="1"/>
    <col min="3" max="3" width="12.36328125" customWidth="1"/>
    <col min="4" max="4" width="12.08984375" bestFit="1" customWidth="1"/>
    <col min="5" max="5" width="11.453125" customWidth="1"/>
    <col min="6" max="6" width="12.08984375" bestFit="1" customWidth="1"/>
    <col min="7" max="7" width="12.81640625" customWidth="1"/>
    <col min="8" max="8" width="13.453125" customWidth="1"/>
    <col min="9" max="9" width="9.90625" bestFit="1" customWidth="1"/>
  </cols>
  <sheetData>
    <row r="2" spans="1:10" ht="12" customHeight="1" x14ac:dyDescent="0.35">
      <c r="A2" s="40"/>
      <c r="B2" s="87" t="s">
        <v>162</v>
      </c>
      <c r="C2" s="31">
        <v>2015</v>
      </c>
      <c r="D2" s="31">
        <v>2016</v>
      </c>
      <c r="E2" s="31">
        <v>2017</v>
      </c>
      <c r="F2" s="31">
        <v>2018</v>
      </c>
      <c r="G2" s="31">
        <v>2019</v>
      </c>
      <c r="H2" s="3"/>
    </row>
    <row r="3" spans="1:10" x14ac:dyDescent="0.35">
      <c r="A3" s="46" t="s">
        <v>83</v>
      </c>
      <c r="B3" s="45"/>
      <c r="C3" s="46"/>
      <c r="D3" s="46"/>
      <c r="E3" s="46"/>
      <c r="F3" s="46"/>
      <c r="G3" s="46"/>
      <c r="H3" s="3"/>
    </row>
    <row r="4" spans="1:10" ht="14.5" customHeight="1" x14ac:dyDescent="0.35">
      <c r="A4" s="65" t="s">
        <v>146</v>
      </c>
      <c r="B4" s="68" t="s">
        <v>147</v>
      </c>
      <c r="C4" s="66">
        <v>2.63</v>
      </c>
      <c r="D4" s="66">
        <v>2.64</v>
      </c>
      <c r="E4" s="66">
        <v>3.11</v>
      </c>
      <c r="F4" s="66">
        <v>2.52</v>
      </c>
      <c r="G4" s="66">
        <v>1.61</v>
      </c>
      <c r="H4" s="5"/>
    </row>
    <row r="5" spans="1:10" x14ac:dyDescent="0.35">
      <c r="A5" s="40" t="s">
        <v>91</v>
      </c>
      <c r="B5" s="69" t="s">
        <v>133</v>
      </c>
      <c r="C5" s="13">
        <v>1</v>
      </c>
      <c r="D5" s="13">
        <v>1</v>
      </c>
      <c r="E5" s="13">
        <v>3</v>
      </c>
      <c r="F5" s="13">
        <v>1</v>
      </c>
      <c r="G5" s="13">
        <v>0</v>
      </c>
    </row>
    <row r="6" spans="1:10" x14ac:dyDescent="0.35">
      <c r="A6" s="40" t="s">
        <v>86</v>
      </c>
      <c r="B6" s="69" t="s">
        <v>133</v>
      </c>
      <c r="C6" s="13">
        <v>36</v>
      </c>
      <c r="D6" s="13">
        <v>34</v>
      </c>
      <c r="E6" s="13">
        <v>46</v>
      </c>
      <c r="F6" s="13">
        <v>38</v>
      </c>
      <c r="G6" s="13">
        <v>25</v>
      </c>
      <c r="H6" s="5"/>
    </row>
    <row r="7" spans="1:10" x14ac:dyDescent="0.35">
      <c r="A7" s="40" t="s">
        <v>88</v>
      </c>
      <c r="B7" s="69" t="s">
        <v>161</v>
      </c>
      <c r="C7" s="67" t="s">
        <v>69</v>
      </c>
      <c r="D7" s="67" t="s">
        <v>69</v>
      </c>
      <c r="E7" s="67" t="s">
        <v>69</v>
      </c>
      <c r="F7" s="67" t="s">
        <v>69</v>
      </c>
      <c r="G7" s="13">
        <v>30</v>
      </c>
    </row>
    <row r="8" spans="1:10" x14ac:dyDescent="0.35">
      <c r="A8" s="40"/>
      <c r="B8" s="69"/>
      <c r="C8" s="67"/>
      <c r="D8" s="67"/>
      <c r="E8" s="67"/>
      <c r="F8" s="67"/>
      <c r="G8" s="13"/>
    </row>
    <row r="9" spans="1:10" x14ac:dyDescent="0.35">
      <c r="A9" s="181" t="s">
        <v>84</v>
      </c>
      <c r="B9" s="182"/>
      <c r="C9" s="181"/>
      <c r="D9" s="181"/>
      <c r="E9" s="181"/>
      <c r="F9" s="181"/>
      <c r="G9" s="181"/>
      <c r="H9" s="31"/>
      <c r="I9" s="30"/>
      <c r="J9" s="30"/>
    </row>
    <row r="10" spans="1:10" x14ac:dyDescent="0.35">
      <c r="A10" s="40" t="s">
        <v>13</v>
      </c>
      <c r="B10" s="70" t="s">
        <v>133</v>
      </c>
      <c r="C10" s="35">
        <v>8230</v>
      </c>
      <c r="D10" s="35">
        <v>8221</v>
      </c>
      <c r="E10" s="35">
        <v>8624</v>
      </c>
      <c r="F10" s="35">
        <v>8900</v>
      </c>
      <c r="G10" s="35">
        <v>9080</v>
      </c>
      <c r="H10" s="32"/>
      <c r="I10" s="30"/>
      <c r="J10" s="30"/>
    </row>
    <row r="11" spans="1:10" ht="14.5" customHeight="1" x14ac:dyDescent="0.35">
      <c r="A11" s="142" t="s">
        <v>139</v>
      </c>
      <c r="B11" s="69" t="s">
        <v>65</v>
      </c>
      <c r="C11" s="57" t="s">
        <v>69</v>
      </c>
      <c r="D11" s="57" t="s">
        <v>69</v>
      </c>
      <c r="E11" s="118">
        <v>0.19</v>
      </c>
      <c r="F11" s="118">
        <v>0.18</v>
      </c>
      <c r="G11" s="32">
        <v>0.33</v>
      </c>
      <c r="H11" s="32"/>
      <c r="I11" s="30"/>
      <c r="J11" s="30"/>
    </row>
    <row r="12" spans="1:10" x14ac:dyDescent="0.35">
      <c r="A12" s="40" t="s">
        <v>15</v>
      </c>
      <c r="B12" s="69" t="s">
        <v>65</v>
      </c>
      <c r="C12" s="57" t="s">
        <v>69</v>
      </c>
      <c r="D12" s="57" t="s">
        <v>69</v>
      </c>
      <c r="E12" s="67" t="s">
        <v>69</v>
      </c>
      <c r="F12" s="41">
        <v>0.34899999999999998</v>
      </c>
      <c r="G12" s="41">
        <v>0.33100000000000002</v>
      </c>
      <c r="H12" s="32"/>
      <c r="I12" s="30"/>
      <c r="J12" s="30"/>
    </row>
    <row r="13" spans="1:10" x14ac:dyDescent="0.35">
      <c r="A13" s="144" t="s">
        <v>143</v>
      </c>
      <c r="B13" s="69" t="s">
        <v>65</v>
      </c>
      <c r="C13" s="57" t="s">
        <v>69</v>
      </c>
      <c r="D13" s="57" t="s">
        <v>69</v>
      </c>
      <c r="E13" s="151">
        <v>0.72899999999999998</v>
      </c>
      <c r="F13" s="57" t="s">
        <v>69</v>
      </c>
      <c r="G13" s="32">
        <v>0.65300000000000002</v>
      </c>
      <c r="H13" s="32"/>
      <c r="I13" s="30"/>
      <c r="J13" s="30"/>
    </row>
    <row r="14" spans="1:10" ht="5" customHeight="1" x14ac:dyDescent="0.35">
      <c r="A14" s="144"/>
      <c r="B14" s="69"/>
      <c r="C14" s="57"/>
      <c r="D14" s="57"/>
      <c r="E14" s="151"/>
      <c r="F14" s="57"/>
      <c r="G14" s="32"/>
      <c r="H14" s="32"/>
      <c r="I14" s="30"/>
      <c r="J14" s="30"/>
    </row>
    <row r="15" spans="1:10" x14ac:dyDescent="0.35">
      <c r="A15" s="31" t="s">
        <v>154</v>
      </c>
      <c r="B15" s="70"/>
      <c r="C15" s="35"/>
      <c r="D15" s="35"/>
      <c r="E15" s="35"/>
      <c r="F15" s="35"/>
      <c r="G15" s="35"/>
      <c r="H15" s="32"/>
      <c r="I15" s="30"/>
      <c r="J15" s="30"/>
    </row>
    <row r="16" spans="1:10" x14ac:dyDescent="0.35">
      <c r="A16" s="138" t="s">
        <v>127</v>
      </c>
      <c r="B16" s="70" t="s">
        <v>133</v>
      </c>
      <c r="C16" s="35">
        <v>6417</v>
      </c>
      <c r="D16" s="19">
        <v>6364</v>
      </c>
      <c r="E16" s="35">
        <v>6674</v>
      </c>
      <c r="F16" s="35">
        <v>6713</v>
      </c>
      <c r="G16" s="35">
        <v>6819</v>
      </c>
      <c r="H16" s="32"/>
      <c r="I16" s="30"/>
      <c r="J16" s="30"/>
    </row>
    <row r="17" spans="1:10" x14ac:dyDescent="0.35">
      <c r="A17" s="138" t="s">
        <v>145</v>
      </c>
      <c r="B17" s="70" t="s">
        <v>65</v>
      </c>
      <c r="C17" s="32">
        <v>0.78</v>
      </c>
      <c r="D17" s="5">
        <v>0.77</v>
      </c>
      <c r="E17" s="32">
        <v>0.77</v>
      </c>
      <c r="F17" s="32">
        <v>0.75</v>
      </c>
      <c r="G17" s="32">
        <v>0.75</v>
      </c>
      <c r="H17" s="32"/>
      <c r="I17" s="30"/>
      <c r="J17" s="30"/>
    </row>
    <row r="18" spans="1:10" x14ac:dyDescent="0.35">
      <c r="A18" s="138" t="s">
        <v>14</v>
      </c>
      <c r="B18" s="70" t="s">
        <v>133</v>
      </c>
      <c r="C18" s="35">
        <v>1813</v>
      </c>
      <c r="D18" s="35">
        <v>1857</v>
      </c>
      <c r="E18" s="35">
        <v>1950</v>
      </c>
      <c r="F18" s="35">
        <v>2187</v>
      </c>
      <c r="G18" s="35">
        <v>2261</v>
      </c>
      <c r="H18" s="32"/>
      <c r="I18" s="30"/>
      <c r="J18" s="30"/>
    </row>
    <row r="19" spans="1:10" x14ac:dyDescent="0.35">
      <c r="A19" s="156" t="s">
        <v>142</v>
      </c>
      <c r="B19" s="153">
        <v>5</v>
      </c>
      <c r="C19" s="154">
        <v>0.22018460043721155</v>
      </c>
      <c r="D19" s="154">
        <v>0.22588492884077363</v>
      </c>
      <c r="E19" s="154">
        <v>0.22611317254174398</v>
      </c>
      <c r="F19" s="154">
        <v>0.24573033707865169</v>
      </c>
      <c r="G19" s="154">
        <v>0.24900881057268723</v>
      </c>
      <c r="H19" s="155"/>
      <c r="I19" s="30"/>
      <c r="J19" s="30"/>
    </row>
    <row r="20" spans="1:10" x14ac:dyDescent="0.35">
      <c r="A20" s="142" t="s">
        <v>138</v>
      </c>
      <c r="B20" s="70" t="s">
        <v>133</v>
      </c>
      <c r="C20" s="57" t="s">
        <v>69</v>
      </c>
      <c r="D20" s="57" t="s">
        <v>69</v>
      </c>
      <c r="E20" s="57" t="s">
        <v>69</v>
      </c>
      <c r="F20" s="57" t="s">
        <v>69</v>
      </c>
      <c r="G20" s="140">
        <v>27</v>
      </c>
      <c r="H20" s="33"/>
      <c r="I20" s="30"/>
      <c r="J20" s="30"/>
    </row>
    <row r="21" spans="1:10" x14ac:dyDescent="0.35">
      <c r="A21" s="142" t="s">
        <v>136</v>
      </c>
      <c r="B21" s="70" t="s">
        <v>133</v>
      </c>
      <c r="C21" s="57" t="s">
        <v>69</v>
      </c>
      <c r="D21" s="57" t="s">
        <v>69</v>
      </c>
      <c r="E21" s="57" t="s">
        <v>69</v>
      </c>
      <c r="F21" s="141">
        <v>3</v>
      </c>
      <c r="G21" s="140">
        <v>5</v>
      </c>
      <c r="H21" s="33"/>
      <c r="I21" s="30"/>
      <c r="J21" s="30"/>
    </row>
    <row r="22" spans="1:10" ht="14.5" customHeight="1" x14ac:dyDescent="0.35">
      <c r="A22" s="142" t="s">
        <v>137</v>
      </c>
      <c r="B22" s="69" t="s">
        <v>133</v>
      </c>
      <c r="C22" s="57" t="s">
        <v>69</v>
      </c>
      <c r="D22" s="57" t="s">
        <v>69</v>
      </c>
      <c r="E22" s="57" t="s">
        <v>69</v>
      </c>
      <c r="F22" s="141">
        <v>180</v>
      </c>
      <c r="G22" s="140">
        <v>212</v>
      </c>
      <c r="H22" s="33"/>
      <c r="I22" s="30"/>
      <c r="J22" s="30"/>
    </row>
    <row r="23" spans="1:10" ht="14.5" customHeight="1" x14ac:dyDescent="0.35">
      <c r="A23" s="142"/>
      <c r="B23" s="69"/>
      <c r="C23" s="57"/>
      <c r="D23" s="57"/>
      <c r="E23" s="118"/>
      <c r="F23" s="141"/>
      <c r="G23" s="140"/>
      <c r="H23" s="33"/>
      <c r="I23" s="30"/>
      <c r="J23" s="30"/>
    </row>
    <row r="24" spans="1:10" ht="14.5" customHeight="1" x14ac:dyDescent="0.35">
      <c r="A24" s="146" t="s">
        <v>62</v>
      </c>
      <c r="B24" s="69"/>
      <c r="C24" s="67"/>
      <c r="D24" s="67"/>
      <c r="E24" s="67"/>
      <c r="F24" s="41"/>
      <c r="G24" s="41"/>
      <c r="H24" s="33"/>
      <c r="I24" s="30"/>
      <c r="J24" s="30"/>
    </row>
    <row r="25" spans="1:10" x14ac:dyDescent="0.35">
      <c r="A25" s="138" t="s">
        <v>93</v>
      </c>
      <c r="B25" s="69" t="s">
        <v>33</v>
      </c>
      <c r="C25" s="57" t="s">
        <v>69</v>
      </c>
      <c r="D25" s="57" t="s">
        <v>69</v>
      </c>
      <c r="E25" s="147">
        <v>816.1</v>
      </c>
      <c r="F25" s="147">
        <v>778.3</v>
      </c>
      <c r="G25" s="148">
        <v>872</v>
      </c>
      <c r="H25" s="33"/>
      <c r="I25" s="30"/>
      <c r="J25" s="30"/>
    </row>
    <row r="26" spans="1:10" x14ac:dyDescent="0.35">
      <c r="A26" s="138" t="s">
        <v>93</v>
      </c>
      <c r="B26" s="69" t="s">
        <v>12</v>
      </c>
      <c r="C26" s="57" t="s">
        <v>69</v>
      </c>
      <c r="D26" s="57" t="s">
        <v>69</v>
      </c>
      <c r="E26" s="149">
        <f>E25*58.32</f>
        <v>47594.952000000005</v>
      </c>
      <c r="F26" s="149">
        <f>F25*62.28</f>
        <v>48472.523999999998</v>
      </c>
      <c r="G26" s="149">
        <f>G25*64.69</f>
        <v>56409.68</v>
      </c>
      <c r="H26" s="33"/>
      <c r="I26" s="30"/>
      <c r="J26" s="30"/>
    </row>
    <row r="27" spans="1:10" x14ac:dyDescent="0.35">
      <c r="A27" s="138" t="s">
        <v>140</v>
      </c>
      <c r="B27" s="69" t="s">
        <v>33</v>
      </c>
      <c r="C27" s="57" t="s">
        <v>69</v>
      </c>
      <c r="D27" s="57" t="s">
        <v>69</v>
      </c>
      <c r="E27" s="150">
        <v>446</v>
      </c>
      <c r="F27" s="150">
        <v>426</v>
      </c>
      <c r="G27" s="150">
        <v>496</v>
      </c>
      <c r="H27" s="30"/>
      <c r="I27" s="30"/>
      <c r="J27" s="30"/>
    </row>
    <row r="28" spans="1:10" x14ac:dyDescent="0.35">
      <c r="A28" s="138" t="s">
        <v>140</v>
      </c>
      <c r="B28" s="69" t="s">
        <v>12</v>
      </c>
      <c r="C28" s="57" t="s">
        <v>69</v>
      </c>
      <c r="D28" s="57" t="s">
        <v>69</v>
      </c>
      <c r="E28" s="2">
        <v>26010.720000000001</v>
      </c>
      <c r="F28" s="2">
        <v>26531.279999999999</v>
      </c>
      <c r="G28" s="2">
        <v>32086.239999999998</v>
      </c>
      <c r="H28" s="30"/>
      <c r="I28" s="30"/>
      <c r="J28" s="30"/>
    </row>
    <row r="29" spans="1:10" x14ac:dyDescent="0.35">
      <c r="A29" s="138" t="s">
        <v>141</v>
      </c>
      <c r="B29" s="69" t="s">
        <v>65</v>
      </c>
      <c r="C29" s="67" t="s">
        <v>69</v>
      </c>
      <c r="D29" s="67" t="s">
        <v>69</v>
      </c>
      <c r="E29" s="5">
        <v>1.96</v>
      </c>
      <c r="F29" s="5">
        <v>1.57</v>
      </c>
      <c r="G29" s="5">
        <v>1.7</v>
      </c>
      <c r="H29" s="30"/>
      <c r="I29" s="30"/>
      <c r="J29" s="30"/>
    </row>
    <row r="30" spans="1:10" x14ac:dyDescent="0.35">
      <c r="A30" s="138"/>
      <c r="B30" s="69"/>
      <c r="C30" s="145"/>
      <c r="D30" s="145"/>
      <c r="E30" s="5"/>
      <c r="F30" s="5"/>
      <c r="G30" s="5"/>
      <c r="H30" s="30"/>
      <c r="I30" s="30"/>
      <c r="J30" s="30"/>
    </row>
    <row r="31" spans="1:10" x14ac:dyDescent="0.35">
      <c r="A31" s="62" t="s">
        <v>85</v>
      </c>
      <c r="B31" s="71"/>
      <c r="C31" s="47"/>
      <c r="D31" s="47"/>
      <c r="E31" s="47"/>
      <c r="F31" s="47"/>
      <c r="G31" s="47"/>
      <c r="H31" s="34"/>
      <c r="I31" s="30"/>
      <c r="J31" s="30"/>
    </row>
    <row r="32" spans="1:10" x14ac:dyDescent="0.35">
      <c r="A32" s="40" t="s">
        <v>144</v>
      </c>
      <c r="B32" s="70" t="s">
        <v>133</v>
      </c>
      <c r="C32" s="152">
        <v>2107</v>
      </c>
      <c r="D32" s="152">
        <v>1941</v>
      </c>
      <c r="E32" s="152">
        <v>1958</v>
      </c>
      <c r="F32" s="152">
        <v>2718</v>
      </c>
      <c r="G32" s="152">
        <v>2600</v>
      </c>
      <c r="H32" s="36"/>
      <c r="I32" s="30"/>
      <c r="J32" s="30"/>
    </row>
    <row r="33" spans="1:11" x14ac:dyDescent="0.35">
      <c r="A33" s="40" t="s">
        <v>87</v>
      </c>
      <c r="B33" s="69" t="s">
        <v>92</v>
      </c>
      <c r="C33" s="57" t="s">
        <v>69</v>
      </c>
      <c r="D33" s="57" t="s">
        <v>69</v>
      </c>
      <c r="E33" s="57" t="s">
        <v>69</v>
      </c>
      <c r="F33" s="57" t="s">
        <v>69</v>
      </c>
      <c r="G33" s="40">
        <v>62</v>
      </c>
      <c r="H33" s="34"/>
      <c r="I33" s="30"/>
      <c r="J33" s="30"/>
    </row>
    <row r="34" spans="1:11" x14ac:dyDescent="0.35">
      <c r="A34" s="40"/>
      <c r="B34" s="69"/>
      <c r="C34" s="67"/>
      <c r="D34" s="67"/>
      <c r="E34" s="67"/>
      <c r="F34" s="67"/>
      <c r="G34" s="40"/>
      <c r="H34" s="34"/>
      <c r="I34" s="30"/>
      <c r="J34" s="30"/>
    </row>
    <row r="35" spans="1:11" x14ac:dyDescent="0.35">
      <c r="A35" s="90" t="s">
        <v>135</v>
      </c>
      <c r="B35" s="91"/>
      <c r="C35" s="92"/>
      <c r="D35" s="92"/>
      <c r="E35" s="92"/>
      <c r="F35" s="92"/>
      <c r="G35" s="92"/>
      <c r="H35" s="34"/>
      <c r="I35" s="30"/>
      <c r="J35" s="30"/>
    </row>
    <row r="36" spans="1:11" x14ac:dyDescent="0.35">
      <c r="A36" s="40" t="s">
        <v>94</v>
      </c>
      <c r="B36" s="69" t="s">
        <v>33</v>
      </c>
      <c r="C36" s="35">
        <v>531305.05709624803</v>
      </c>
      <c r="D36" s="35">
        <v>264528.13337302767</v>
      </c>
      <c r="E36" s="35">
        <v>297445.13031550066</v>
      </c>
      <c r="F36" s="35">
        <v>491136.80154142581</v>
      </c>
      <c r="G36" s="35">
        <v>1591358.7880661618</v>
      </c>
      <c r="H36" s="36"/>
      <c r="I36" s="30"/>
      <c r="J36" s="37"/>
      <c r="K36" s="27"/>
    </row>
    <row r="37" spans="1:11" x14ac:dyDescent="0.35">
      <c r="A37" s="40"/>
      <c r="B37" s="40"/>
      <c r="C37" s="40"/>
      <c r="D37" s="40"/>
      <c r="E37" s="40"/>
      <c r="F37" s="40"/>
      <c r="G37" s="40"/>
      <c r="H37" s="30"/>
      <c r="I37" s="30"/>
      <c r="J37" s="30"/>
    </row>
    <row r="38" spans="1:11" x14ac:dyDescent="0.35">
      <c r="A38" s="40"/>
      <c r="B38" s="40"/>
      <c r="C38" s="40"/>
      <c r="D38" s="40"/>
      <c r="E38" s="42"/>
      <c r="F38" s="42"/>
      <c r="G38" s="40"/>
      <c r="H38" s="30"/>
      <c r="I38" s="30"/>
      <c r="J38" s="30"/>
    </row>
    <row r="39" spans="1:11" x14ac:dyDescent="0.35">
      <c r="A39" s="40"/>
      <c r="B39" s="40"/>
      <c r="C39" s="40"/>
      <c r="D39" s="40"/>
      <c r="E39" s="35"/>
      <c r="F39" s="35"/>
      <c r="G39" s="35"/>
      <c r="H39" s="30"/>
      <c r="I39" s="30"/>
      <c r="J39" s="30"/>
    </row>
    <row r="40" spans="1:11" x14ac:dyDescent="0.35">
      <c r="A40" s="30"/>
      <c r="B40" s="30"/>
      <c r="C40" s="30"/>
      <c r="D40" s="30"/>
      <c r="E40" s="30"/>
      <c r="F40" s="30"/>
      <c r="G40" s="30"/>
      <c r="H40" s="31"/>
      <c r="I40" s="30"/>
      <c r="J40" s="30"/>
    </row>
    <row r="41" spans="1:11" x14ac:dyDescent="0.35">
      <c r="A41" s="30"/>
      <c r="B41" s="30"/>
      <c r="C41" s="38"/>
      <c r="D41" s="38"/>
      <c r="E41" s="38"/>
      <c r="F41" s="38"/>
      <c r="G41" s="38"/>
      <c r="H41" s="39"/>
      <c r="I41" s="31"/>
      <c r="J41" s="31"/>
    </row>
    <row r="42" spans="1:11" x14ac:dyDescent="0.35">
      <c r="A42" s="30"/>
      <c r="B42" s="30"/>
      <c r="C42" s="38"/>
      <c r="D42" s="38"/>
      <c r="E42" s="38"/>
      <c r="F42" s="38"/>
      <c r="G42" s="38"/>
      <c r="H42" s="39"/>
      <c r="I42" s="31"/>
      <c r="J42" s="31"/>
    </row>
    <row r="43" spans="1:1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</row>
  </sheetData>
  <sortState xmlns:xlrd2="http://schemas.microsoft.com/office/spreadsheetml/2017/richdata2" columnSort="1" ref="C2:G42">
    <sortCondition ref="C2:G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3BA7-C59B-451F-B1C7-798A8FF1CA2A}">
  <sheetPr>
    <tabColor rgb="FFFFCCCC"/>
  </sheetPr>
  <dimension ref="A2:I21"/>
  <sheetViews>
    <sheetView showGridLines="0" workbookViewId="0">
      <pane ySplit="2" topLeftCell="A3" activePane="bottomLeft" state="frozen"/>
      <selection pane="bottomLeft" activeCell="I37" sqref="I37"/>
    </sheetView>
  </sheetViews>
  <sheetFormatPr defaultRowHeight="14.5" x14ac:dyDescent="0.35"/>
  <cols>
    <col min="1" max="1" width="40" customWidth="1"/>
    <col min="3" max="3" width="10.08984375" bestFit="1" customWidth="1"/>
  </cols>
  <sheetData>
    <row r="2" spans="1:9" x14ac:dyDescent="0.35">
      <c r="A2" s="30"/>
      <c r="B2" s="87" t="s">
        <v>162</v>
      </c>
      <c r="C2" s="31">
        <v>2015</v>
      </c>
      <c r="D2" s="31">
        <v>2016</v>
      </c>
      <c r="E2" s="31">
        <v>2017</v>
      </c>
      <c r="F2" s="31">
        <v>2018</v>
      </c>
      <c r="G2" s="31">
        <v>2019</v>
      </c>
    </row>
    <row r="3" spans="1:9" x14ac:dyDescent="0.35">
      <c r="A3" s="31" t="s">
        <v>34</v>
      </c>
      <c r="B3" s="87" t="s">
        <v>72</v>
      </c>
      <c r="C3" s="31">
        <f t="shared" ref="C3:D3" si="0">C4+C5</f>
        <v>601.9</v>
      </c>
      <c r="D3" s="31">
        <f t="shared" si="0"/>
        <v>541.80000000000007</v>
      </c>
      <c r="E3" s="31">
        <v>588.20000000000005</v>
      </c>
      <c r="F3" s="31">
        <v>503.6</v>
      </c>
      <c r="G3" s="31">
        <f>G4+G5</f>
        <v>744.80000000000007</v>
      </c>
    </row>
    <row r="4" spans="1:9" x14ac:dyDescent="0.35">
      <c r="A4" s="139" t="s">
        <v>35</v>
      </c>
      <c r="B4" s="69" t="s">
        <v>72</v>
      </c>
      <c r="C4" s="30">
        <v>600.9</v>
      </c>
      <c r="D4" s="30">
        <v>541.20000000000005</v>
      </c>
      <c r="E4" s="30">
        <v>587.4</v>
      </c>
      <c r="F4" s="30">
        <v>499.8</v>
      </c>
      <c r="G4" s="30">
        <v>741.6</v>
      </c>
    </row>
    <row r="5" spans="1:9" x14ac:dyDescent="0.35">
      <c r="A5" s="139" t="s">
        <v>36</v>
      </c>
      <c r="B5" s="69" t="s">
        <v>72</v>
      </c>
      <c r="C5" s="177">
        <v>1</v>
      </c>
      <c r="D5" s="30">
        <v>0.6</v>
      </c>
      <c r="E5" s="30">
        <v>0.8</v>
      </c>
      <c r="F5" s="30">
        <v>3.8</v>
      </c>
      <c r="G5" s="30">
        <v>3.2</v>
      </c>
    </row>
    <row r="6" spans="1:9" x14ac:dyDescent="0.35">
      <c r="A6" s="139"/>
      <c r="B6" s="69"/>
      <c r="C6" s="177"/>
      <c r="D6" s="30"/>
      <c r="E6" s="30"/>
      <c r="F6" s="30"/>
      <c r="G6" s="30"/>
    </row>
    <row r="7" spans="1:9" x14ac:dyDescent="0.35">
      <c r="A7" s="31" t="s">
        <v>117</v>
      </c>
      <c r="B7" s="87" t="s">
        <v>72</v>
      </c>
      <c r="C7" s="31">
        <v>515.5</v>
      </c>
      <c r="D7" s="31">
        <v>416.99999999999994</v>
      </c>
      <c r="E7" s="31">
        <v>450.7</v>
      </c>
      <c r="F7" s="31">
        <v>375.3</v>
      </c>
      <c r="G7" s="31">
        <v>559.1</v>
      </c>
    </row>
    <row r="8" spans="1:9" x14ac:dyDescent="0.35">
      <c r="A8" s="139" t="s">
        <v>37</v>
      </c>
      <c r="B8" s="69" t="s">
        <v>72</v>
      </c>
      <c r="C8" s="30">
        <v>281.2</v>
      </c>
      <c r="D8" s="30">
        <v>230.2</v>
      </c>
      <c r="E8" s="30">
        <v>270.8</v>
      </c>
      <c r="F8" s="30">
        <v>217.5</v>
      </c>
      <c r="G8" s="30">
        <v>313.3</v>
      </c>
    </row>
    <row r="9" spans="1:9" x14ac:dyDescent="0.35">
      <c r="A9" s="139" t="s">
        <v>38</v>
      </c>
      <c r="B9" s="69" t="s">
        <v>72</v>
      </c>
      <c r="C9" s="30">
        <v>89.5</v>
      </c>
      <c r="D9" s="30">
        <v>80.099999999999994</v>
      </c>
      <c r="E9" s="30">
        <v>103.6</v>
      </c>
      <c r="F9" s="30">
        <v>101.5</v>
      </c>
      <c r="G9" s="30">
        <v>131.1</v>
      </c>
    </row>
    <row r="10" spans="1:9" x14ac:dyDescent="0.35">
      <c r="A10" s="139" t="s">
        <v>39</v>
      </c>
      <c r="B10" s="69" t="s">
        <v>72</v>
      </c>
      <c r="C10" s="30">
        <v>72.8</v>
      </c>
      <c r="D10" s="30">
        <v>45.4</v>
      </c>
      <c r="E10" s="30">
        <v>50.1</v>
      </c>
      <c r="F10" s="30">
        <v>26.3</v>
      </c>
      <c r="G10" s="30">
        <v>53.3</v>
      </c>
    </row>
    <row r="11" spans="1:9" x14ac:dyDescent="0.35">
      <c r="A11" s="139" t="s">
        <v>40</v>
      </c>
      <c r="B11" s="69" t="s">
        <v>72</v>
      </c>
      <c r="C11" s="30">
        <v>71.5</v>
      </c>
      <c r="D11" s="30">
        <v>61</v>
      </c>
      <c r="E11" s="30">
        <v>25.9</v>
      </c>
      <c r="F11" s="30">
        <v>29.5</v>
      </c>
      <c r="G11" s="30">
        <v>59.9</v>
      </c>
    </row>
    <row r="12" spans="1:9" x14ac:dyDescent="0.35">
      <c r="A12" s="139" t="s">
        <v>41</v>
      </c>
      <c r="B12" s="69" t="s">
        <v>72</v>
      </c>
      <c r="C12" s="30">
        <v>0.5</v>
      </c>
      <c r="D12" s="30">
        <v>0.3</v>
      </c>
      <c r="E12" s="30">
        <v>0.3</v>
      </c>
      <c r="F12" s="30">
        <v>0.5</v>
      </c>
      <c r="G12" s="30">
        <v>1.6</v>
      </c>
      <c r="I12" s="7"/>
    </row>
    <row r="13" spans="1:9" x14ac:dyDescent="0.35">
      <c r="A13" s="139"/>
      <c r="B13" s="69"/>
      <c r="C13" s="30"/>
      <c r="D13" s="30"/>
      <c r="E13" s="30"/>
      <c r="F13" s="30"/>
      <c r="G13" s="30"/>
      <c r="I13" s="7"/>
    </row>
    <row r="14" spans="1:9" x14ac:dyDescent="0.35">
      <c r="A14" s="31" t="s">
        <v>42</v>
      </c>
      <c r="B14" s="69" t="s">
        <v>72</v>
      </c>
      <c r="C14" s="178">
        <v>86.4</v>
      </c>
      <c r="D14" s="178" t="s">
        <v>126</v>
      </c>
      <c r="E14" s="30">
        <v>137.5</v>
      </c>
      <c r="F14" s="30">
        <v>128.30000000000001</v>
      </c>
      <c r="G14" s="30">
        <v>185.70000000000005</v>
      </c>
    </row>
    <row r="15" spans="1:9" ht="12" customHeight="1" x14ac:dyDescent="0.35">
      <c r="A15" s="30"/>
      <c r="B15" s="69"/>
      <c r="C15" s="30"/>
      <c r="D15" s="30"/>
      <c r="E15" s="30"/>
      <c r="F15" s="30"/>
      <c r="G15" s="30"/>
    </row>
    <row r="16" spans="1:9" x14ac:dyDescent="0.35">
      <c r="A16" s="31" t="s">
        <v>43</v>
      </c>
      <c r="B16" s="87" t="s">
        <v>73</v>
      </c>
      <c r="C16" s="50">
        <v>64913</v>
      </c>
      <c r="D16" s="39">
        <v>55285</v>
      </c>
      <c r="E16" s="39">
        <v>32322</v>
      </c>
      <c r="F16" s="39">
        <v>5032</v>
      </c>
      <c r="G16" s="39">
        <v>47556</v>
      </c>
    </row>
    <row r="17" spans="1:7" x14ac:dyDescent="0.35">
      <c r="A17" s="139" t="s">
        <v>79</v>
      </c>
      <c r="B17" s="69" t="s">
        <v>73</v>
      </c>
      <c r="C17" s="35">
        <v>16492</v>
      </c>
      <c r="D17" s="38">
        <v>11470</v>
      </c>
      <c r="E17" s="38">
        <v>3982</v>
      </c>
      <c r="F17" s="30">
        <v>-153</v>
      </c>
      <c r="G17" s="38">
        <v>10366</v>
      </c>
    </row>
    <row r="18" spans="1:7" x14ac:dyDescent="0.35">
      <c r="A18" s="179" t="s">
        <v>80</v>
      </c>
      <c r="B18" s="69" t="s">
        <v>73</v>
      </c>
      <c r="C18" s="35">
        <v>48342</v>
      </c>
      <c r="D18" s="38">
        <v>43736</v>
      </c>
      <c r="E18" s="38">
        <v>28340</v>
      </c>
      <c r="F18" s="38">
        <v>5185</v>
      </c>
      <c r="G18" s="38">
        <v>37190</v>
      </c>
    </row>
    <row r="19" spans="1:7" x14ac:dyDescent="0.35">
      <c r="A19" s="179" t="s">
        <v>81</v>
      </c>
      <c r="B19" s="69" t="s">
        <v>73</v>
      </c>
      <c r="C19" s="30">
        <v>79</v>
      </c>
      <c r="D19" s="38">
        <v>79</v>
      </c>
      <c r="E19" s="38">
        <v>0</v>
      </c>
      <c r="F19" s="38">
        <v>0</v>
      </c>
      <c r="G19" s="38">
        <v>0</v>
      </c>
    </row>
    <row r="20" spans="1:7" x14ac:dyDescent="0.35">
      <c r="A20" s="179"/>
      <c r="B20" s="69"/>
      <c r="C20" s="30"/>
      <c r="D20" s="38"/>
      <c r="E20" s="38"/>
      <c r="F20" s="38"/>
      <c r="G20" s="38"/>
    </row>
    <row r="21" spans="1:7" x14ac:dyDescent="0.35">
      <c r="A21" s="143" t="s">
        <v>134</v>
      </c>
      <c r="B21" s="87" t="s">
        <v>65</v>
      </c>
      <c r="C21" s="133" t="s">
        <v>69</v>
      </c>
      <c r="D21" s="133" t="s">
        <v>69</v>
      </c>
      <c r="E21" s="133" t="s">
        <v>69</v>
      </c>
      <c r="F21" s="133" t="s">
        <v>69</v>
      </c>
      <c r="G21" s="180">
        <v>0.41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96905-1E95-4726-8D7B-A63CA8870810}">
  <sheetPr>
    <tabColor theme="2" tint="-9.9978637043366805E-2"/>
  </sheetPr>
  <dimension ref="A2:J37"/>
  <sheetViews>
    <sheetView showGridLines="0" tabSelected="1" workbookViewId="0">
      <pane ySplit="2" topLeftCell="A12" activePane="bottomLeft" state="frozen"/>
      <selection pane="bottomLeft" activeCell="A42" sqref="A42"/>
    </sheetView>
  </sheetViews>
  <sheetFormatPr defaultRowHeight="14.5" x14ac:dyDescent="0.35"/>
  <cols>
    <col min="1" max="1" width="44.90625" customWidth="1"/>
    <col min="2" max="2" width="9" customWidth="1"/>
    <col min="9" max="9" width="12.54296875" bestFit="1" customWidth="1"/>
    <col min="10" max="10" width="10.08984375" bestFit="1" customWidth="1"/>
  </cols>
  <sheetData>
    <row r="2" spans="1:7" x14ac:dyDescent="0.35">
      <c r="A2" s="30"/>
      <c r="B2" s="116" t="s">
        <v>162</v>
      </c>
      <c r="C2" s="183">
        <v>2015</v>
      </c>
      <c r="D2" s="183">
        <v>2016</v>
      </c>
      <c r="E2" s="183">
        <v>2017</v>
      </c>
      <c r="F2" s="183">
        <v>2018</v>
      </c>
      <c r="G2" s="183">
        <v>2019</v>
      </c>
    </row>
    <row r="3" spans="1:7" x14ac:dyDescent="0.35">
      <c r="A3" s="3" t="s">
        <v>44</v>
      </c>
      <c r="B3" s="3"/>
    </row>
    <row r="4" spans="1:7" x14ac:dyDescent="0.35">
      <c r="A4" t="s">
        <v>45</v>
      </c>
      <c r="B4" s="78"/>
      <c r="C4">
        <v>7</v>
      </c>
      <c r="D4">
        <v>6</v>
      </c>
      <c r="E4">
        <v>6</v>
      </c>
      <c r="F4">
        <v>7</v>
      </c>
      <c r="G4">
        <v>8</v>
      </c>
    </row>
    <row r="5" spans="1:7" x14ac:dyDescent="0.35">
      <c r="A5" s="22" t="s">
        <v>123</v>
      </c>
      <c r="B5" s="78"/>
      <c r="C5">
        <v>4</v>
      </c>
      <c r="D5">
        <v>3</v>
      </c>
      <c r="E5">
        <v>3</v>
      </c>
      <c r="F5">
        <v>5</v>
      </c>
      <c r="G5">
        <v>7</v>
      </c>
    </row>
    <row r="6" spans="1:7" x14ac:dyDescent="0.35">
      <c r="A6" s="17" t="s">
        <v>124</v>
      </c>
      <c r="B6" s="78"/>
      <c r="C6">
        <v>4</v>
      </c>
      <c r="D6">
        <v>3</v>
      </c>
      <c r="E6">
        <v>4</v>
      </c>
      <c r="F6">
        <v>6</v>
      </c>
      <c r="G6">
        <v>7</v>
      </c>
    </row>
    <row r="7" spans="1:7" x14ac:dyDescent="0.35">
      <c r="A7" s="17" t="s">
        <v>125</v>
      </c>
      <c r="B7" s="78"/>
      <c r="C7">
        <v>3</v>
      </c>
      <c r="D7">
        <v>3</v>
      </c>
      <c r="E7">
        <v>2</v>
      </c>
      <c r="F7">
        <v>1</v>
      </c>
      <c r="G7">
        <v>1</v>
      </c>
    </row>
    <row r="8" spans="1:7" x14ac:dyDescent="0.35">
      <c r="A8" s="17" t="s">
        <v>46</v>
      </c>
      <c r="B8" s="78"/>
      <c r="C8" s="21" t="s">
        <v>68</v>
      </c>
      <c r="D8" s="21" t="s">
        <v>67</v>
      </c>
      <c r="E8" s="21" t="s">
        <v>66</v>
      </c>
      <c r="F8" s="21" t="s">
        <v>66</v>
      </c>
      <c r="G8" s="21" t="s">
        <v>66</v>
      </c>
    </row>
    <row r="9" spans="1:7" x14ac:dyDescent="0.35">
      <c r="A9" s="17" t="s">
        <v>47</v>
      </c>
      <c r="B9" s="78"/>
      <c r="C9">
        <v>0</v>
      </c>
      <c r="D9">
        <v>0</v>
      </c>
      <c r="E9">
        <v>0</v>
      </c>
      <c r="F9">
        <v>0</v>
      </c>
      <c r="G9">
        <v>2</v>
      </c>
    </row>
    <row r="10" spans="1:7" x14ac:dyDescent="0.35">
      <c r="A10" s="17" t="s">
        <v>114</v>
      </c>
      <c r="B10" s="94" t="s">
        <v>65</v>
      </c>
      <c r="C10">
        <v>0</v>
      </c>
      <c r="D10">
        <v>0</v>
      </c>
      <c r="E10">
        <v>0</v>
      </c>
      <c r="F10">
        <v>0</v>
      </c>
      <c r="G10" s="5">
        <f>G9/G4</f>
        <v>0.25</v>
      </c>
    </row>
    <row r="11" spans="1:7" ht="15" customHeight="1" x14ac:dyDescent="0.35">
      <c r="A11" s="17" t="s">
        <v>49</v>
      </c>
      <c r="B11" s="82"/>
      <c r="C11">
        <v>6</v>
      </c>
      <c r="D11">
        <v>5</v>
      </c>
      <c r="E11">
        <v>6</v>
      </c>
      <c r="F11">
        <v>8</v>
      </c>
      <c r="G11">
        <v>6</v>
      </c>
    </row>
    <row r="12" spans="1:7" x14ac:dyDescent="0.35">
      <c r="A12" s="20" t="s">
        <v>48</v>
      </c>
      <c r="B12" s="83"/>
    </row>
    <row r="13" spans="1:7" x14ac:dyDescent="0.35">
      <c r="A13" s="23" t="s">
        <v>75</v>
      </c>
      <c r="B13" s="84"/>
      <c r="C13">
        <v>1</v>
      </c>
      <c r="D13">
        <v>1</v>
      </c>
      <c r="E13">
        <v>3</v>
      </c>
      <c r="F13">
        <v>1</v>
      </c>
      <c r="G13">
        <v>0</v>
      </c>
    </row>
    <row r="14" spans="1:7" x14ac:dyDescent="0.35">
      <c r="A14" s="23" t="s">
        <v>74</v>
      </c>
      <c r="B14" s="84"/>
      <c r="C14">
        <v>6</v>
      </c>
      <c r="D14">
        <v>4</v>
      </c>
      <c r="E14">
        <v>2</v>
      </c>
      <c r="F14">
        <v>4</v>
      </c>
      <c r="G14">
        <v>5</v>
      </c>
    </row>
    <row r="15" spans="1:7" x14ac:dyDescent="0.35">
      <c r="A15" s="23" t="s">
        <v>76</v>
      </c>
      <c r="B15" s="84"/>
      <c r="C15">
        <v>0</v>
      </c>
      <c r="D15">
        <v>1</v>
      </c>
      <c r="E15">
        <v>1</v>
      </c>
      <c r="F15">
        <v>2</v>
      </c>
      <c r="G15">
        <v>3</v>
      </c>
    </row>
    <row r="16" spans="1:7" x14ac:dyDescent="0.35">
      <c r="A16" s="24" t="s">
        <v>165</v>
      </c>
      <c r="B16" s="85"/>
    </row>
    <row r="17" spans="1:9" x14ac:dyDescent="0.35">
      <c r="A17" s="23" t="s">
        <v>50</v>
      </c>
      <c r="B17" s="84" t="s">
        <v>65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</row>
    <row r="18" spans="1:9" x14ac:dyDescent="0.35">
      <c r="A18" s="23" t="s">
        <v>51</v>
      </c>
      <c r="B18" s="84" t="s">
        <v>65</v>
      </c>
      <c r="C18" s="5">
        <v>0.75</v>
      </c>
      <c r="D18" s="5">
        <v>0.67</v>
      </c>
      <c r="E18" s="5">
        <v>0.67</v>
      </c>
      <c r="F18" s="5">
        <v>0.75</v>
      </c>
      <c r="G18" s="5">
        <v>0.8</v>
      </c>
    </row>
    <row r="19" spans="1:9" x14ac:dyDescent="0.35">
      <c r="A19" s="23" t="s">
        <v>61</v>
      </c>
      <c r="B19" s="84" t="s">
        <v>65</v>
      </c>
      <c r="C19" s="21" t="s">
        <v>69</v>
      </c>
      <c r="D19" s="21" t="s">
        <v>69</v>
      </c>
      <c r="E19" s="21" t="s">
        <v>69</v>
      </c>
      <c r="F19" s="21" t="s">
        <v>69</v>
      </c>
      <c r="G19" s="21" t="s">
        <v>69</v>
      </c>
    </row>
    <row r="20" spans="1:9" x14ac:dyDescent="0.35">
      <c r="A20" s="23" t="s">
        <v>52</v>
      </c>
      <c r="B20" s="84" t="s">
        <v>65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</row>
    <row r="21" spans="1:9" x14ac:dyDescent="0.35">
      <c r="A21" s="23" t="s">
        <v>53</v>
      </c>
      <c r="B21" s="84" t="s">
        <v>65</v>
      </c>
      <c r="C21" s="5">
        <v>0.5</v>
      </c>
      <c r="D21" s="5">
        <v>0.25</v>
      </c>
      <c r="E21" s="5">
        <v>0.76</v>
      </c>
      <c r="F21" s="5">
        <v>0.6</v>
      </c>
      <c r="G21" s="95">
        <v>0.6</v>
      </c>
      <c r="I21" s="5"/>
    </row>
    <row r="22" spans="1:9" x14ac:dyDescent="0.35">
      <c r="A22" s="24" t="s">
        <v>57</v>
      </c>
      <c r="B22" s="85"/>
    </row>
    <row r="23" spans="1:9" x14ac:dyDescent="0.35">
      <c r="A23" s="23" t="s">
        <v>54</v>
      </c>
      <c r="B23" s="84" t="s">
        <v>116</v>
      </c>
      <c r="C23">
        <v>3</v>
      </c>
      <c r="D23">
        <v>1</v>
      </c>
      <c r="E23">
        <v>6</v>
      </c>
      <c r="F23">
        <v>3</v>
      </c>
      <c r="G23">
        <v>2</v>
      </c>
    </row>
    <row r="24" spans="1:9" x14ac:dyDescent="0.35">
      <c r="A24" s="23" t="s">
        <v>55</v>
      </c>
      <c r="B24" s="84" t="s">
        <v>116</v>
      </c>
      <c r="C24">
        <v>0</v>
      </c>
      <c r="D24">
        <v>2</v>
      </c>
      <c r="E24">
        <v>1</v>
      </c>
      <c r="F24">
        <v>1</v>
      </c>
      <c r="G24">
        <v>3</v>
      </c>
    </row>
    <row r="25" spans="1:9" x14ac:dyDescent="0.35">
      <c r="A25" s="23" t="s">
        <v>56</v>
      </c>
      <c r="B25" s="84" t="s">
        <v>116</v>
      </c>
      <c r="C25">
        <v>4</v>
      </c>
      <c r="D25">
        <v>3</v>
      </c>
      <c r="E25">
        <v>1</v>
      </c>
      <c r="F25">
        <v>3</v>
      </c>
      <c r="G25">
        <v>3</v>
      </c>
    </row>
    <row r="26" spans="1:9" x14ac:dyDescent="0.35">
      <c r="A26" s="24" t="s">
        <v>166</v>
      </c>
      <c r="B26" s="85"/>
    </row>
    <row r="27" spans="1:9" x14ac:dyDescent="0.35">
      <c r="A27" s="23" t="s">
        <v>58</v>
      </c>
      <c r="B27" s="84"/>
      <c r="C27">
        <v>6</v>
      </c>
      <c r="D27">
        <v>6</v>
      </c>
      <c r="E27">
        <v>4</v>
      </c>
      <c r="F27">
        <v>5</v>
      </c>
      <c r="G27">
        <v>8</v>
      </c>
    </row>
    <row r="28" spans="1:9" x14ac:dyDescent="0.35">
      <c r="A28" s="23" t="s">
        <v>122</v>
      </c>
      <c r="B28" s="84"/>
      <c r="C28">
        <v>3</v>
      </c>
      <c r="D28">
        <v>3</v>
      </c>
      <c r="E28">
        <v>2</v>
      </c>
      <c r="F28">
        <v>2</v>
      </c>
      <c r="G28">
        <v>5</v>
      </c>
    </row>
    <row r="29" spans="1:9" x14ac:dyDescent="0.35">
      <c r="A29" s="23" t="s">
        <v>59</v>
      </c>
      <c r="B29" s="84"/>
      <c r="C29">
        <v>0</v>
      </c>
      <c r="D29">
        <v>0</v>
      </c>
      <c r="E29">
        <v>2</v>
      </c>
      <c r="F29">
        <v>1</v>
      </c>
      <c r="G29">
        <v>2</v>
      </c>
    </row>
    <row r="30" spans="1:9" x14ac:dyDescent="0.35">
      <c r="A30" s="23" t="s">
        <v>132</v>
      </c>
      <c r="B30" s="84"/>
      <c r="C30">
        <v>3</v>
      </c>
      <c r="D30">
        <v>2</v>
      </c>
      <c r="E30">
        <v>1</v>
      </c>
      <c r="F30">
        <v>2</v>
      </c>
      <c r="G30">
        <v>2</v>
      </c>
    </row>
    <row r="31" spans="1:9" x14ac:dyDescent="0.35">
      <c r="A31" s="23" t="s">
        <v>60</v>
      </c>
      <c r="B31" s="84"/>
      <c r="C31">
        <v>3</v>
      </c>
      <c r="D31">
        <v>3</v>
      </c>
      <c r="E31">
        <v>4</v>
      </c>
      <c r="F31">
        <v>2</v>
      </c>
      <c r="G31">
        <v>2</v>
      </c>
    </row>
    <row r="32" spans="1:9" x14ac:dyDescent="0.35">
      <c r="A32" s="25" t="s">
        <v>62</v>
      </c>
      <c r="B32" s="86"/>
    </row>
    <row r="33" spans="1:10" x14ac:dyDescent="0.35">
      <c r="A33" s="23" t="s">
        <v>63</v>
      </c>
      <c r="B33" s="84" t="s">
        <v>33</v>
      </c>
      <c r="C33" s="29">
        <v>1002150</v>
      </c>
      <c r="D33" s="29">
        <v>1065030</v>
      </c>
      <c r="E33" s="29">
        <v>460695</v>
      </c>
      <c r="F33" s="117">
        <v>903446</v>
      </c>
      <c r="G33" s="29">
        <v>1680045</v>
      </c>
      <c r="I33" s="26"/>
    </row>
    <row r="34" spans="1:10" x14ac:dyDescent="0.35">
      <c r="A34" s="23" t="s">
        <v>64</v>
      </c>
      <c r="B34" s="84" t="s">
        <v>33</v>
      </c>
      <c r="C34" s="29">
        <v>268819</v>
      </c>
      <c r="D34" s="29">
        <v>372625</v>
      </c>
      <c r="E34" s="29">
        <v>381837</v>
      </c>
      <c r="F34" s="29">
        <v>525911</v>
      </c>
      <c r="G34" s="29">
        <v>766894</v>
      </c>
      <c r="I34" s="2"/>
      <c r="J34" s="18"/>
    </row>
    <row r="35" spans="1:10" x14ac:dyDescent="0.35">
      <c r="A35" s="23" t="s">
        <v>71</v>
      </c>
      <c r="B35" s="84" t="s">
        <v>115</v>
      </c>
      <c r="C35" s="21" t="s">
        <v>69</v>
      </c>
      <c r="D35" s="21" t="s">
        <v>69</v>
      </c>
      <c r="E35" s="28" t="s">
        <v>78</v>
      </c>
      <c r="F35" s="28" t="s">
        <v>77</v>
      </c>
      <c r="G35" s="28" t="s">
        <v>70</v>
      </c>
      <c r="J35" s="9"/>
    </row>
    <row r="36" spans="1:10" x14ac:dyDescent="0.35">
      <c r="A36" s="24" t="s">
        <v>24</v>
      </c>
    </row>
    <row r="37" spans="1:10" x14ac:dyDescent="0.35">
      <c r="A37" s="23" t="s">
        <v>152</v>
      </c>
      <c r="C37">
        <v>0</v>
      </c>
      <c r="D37">
        <v>0</v>
      </c>
      <c r="E37">
        <v>0</v>
      </c>
      <c r="F37">
        <v>0</v>
      </c>
      <c r="G37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F94FBED683304CBEF223BFB17029D6" ma:contentTypeVersion="13" ma:contentTypeDescription="Создание документа." ma:contentTypeScope="" ma:versionID="b1ee4c87d189b5498633842831fcb906">
  <xsd:schema xmlns:xsd="http://www.w3.org/2001/XMLSchema" xmlns:xs="http://www.w3.org/2001/XMLSchema" xmlns:p="http://schemas.microsoft.com/office/2006/metadata/properties" xmlns:ns3="3c315e7c-9411-41b7-a40b-a6c2042325fd" xmlns:ns4="1b540453-acd9-4cdb-8af8-770695401ef5" targetNamespace="http://schemas.microsoft.com/office/2006/metadata/properties" ma:root="true" ma:fieldsID="e85a738195e8c50e86a2fc2be4a00762" ns3:_="" ns4:_="">
    <xsd:import namespace="3c315e7c-9411-41b7-a40b-a6c2042325fd"/>
    <xsd:import namespace="1b540453-acd9-4cdb-8af8-770695401e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15e7c-9411-41b7-a40b-a6c2042325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40453-acd9-4cdb-8af8-770695401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E F x 6 U W c K C D K l A A A A 9 Q A A A B I A H A B D b 2 5 m a W c v U G F j a 2 F n Z S 5 4 b W w g o h g A K K A U A A A A A A A A A A A A A A A A A A A A A A A A A A A A h Y 8 x D o I w G I W v Q r r T 1 h q V k J + S 6 O A i i Y m J c W 1 K h U Y o h h b L 3 R w 8 k l c Q o 6 i b 4 / v e N 7 x 3 v 9 4 g 7 e s q u K j W 6 s Y k a I I p C p S R T a 5 N k a D O H c M I p R y 2 Q p 5 E o Y J B N j b u b Z 6 g 0 r l z T I j 3 H v s p b t q C M E o n 5 J B t d r J U t U A f W f + X Q 2 2 s E 0 Y q x G H / G s M Z j u Z 4 w W a Y A h k Z Z N p 8 e z b M f b Y / E F Z d 5 b p W c W X C 9 R L I G I G 8 L / A H U E s D B B Q A A g A I A B B c e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X H p R K I p H u A 4 A A A A R A A A A E w A c A E Z v c m 1 1 b G F z L 1 N l Y 3 R p b 2 4 x L m 0 g o h g A K K A U A A A A A A A A A A A A A A A A A A A A A A A A A A A A K 0 5 N L s n M z 1 M I h t C G 1 g B Q S w E C L Q A U A A I A C A A Q X H p R Z w o I M q U A A A D 1 A A A A E g A A A A A A A A A A A A A A A A A A A A A A Q 2 9 u Z m l n L 1 B h Y 2 t h Z 2 U u e G 1 s U E s B A i 0 A F A A C A A g A E F x 6 U Q / K 6 a u k A A A A 6 Q A A A B M A A A A A A A A A A A A A A A A A 8 Q A A A F t D b 2 5 0 Z W 5 0 X 1 R 5 c G V z X S 5 4 b W x Q S w E C L Q A U A A I A C A A Q X H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o b f i s k L b E + r H h H H 1 9 E j Q w A A A A A C A A A A A A A D Z g A A w A A A A B A A A A D v 1 W 0 v w w 0 E i Y e a m a S l f V J D A A A A A A S A A A C g A A A A E A A A A A y K 4 W X D 3 J 4 v a k Y M 8 + N J 1 e t Q A A A A y F f 1 8 s 9 7 s 7 7 T e U N P D h V q 2 T l 3 r G y M / a h 5 G + j D f e w s M M w Z w g i 7 N 9 z / m 7 S d M O g S e Y p I f C z J / Z u e j X a 2 3 c l Q / 7 7 w 9 1 Q z R X L G I 8 n q 3 F l v H 1 1 n k d g U A A A A S L 6 8 D s W 9 K 1 o x e Z p u J c 6 O x s Z k A 7 s = < / D a t a M a s h u p > 
</file>

<file path=customXml/itemProps1.xml><?xml version="1.0" encoding="utf-8"?>
<ds:datastoreItem xmlns:ds="http://schemas.openxmlformats.org/officeDocument/2006/customXml" ds:itemID="{D370515B-2972-4DF0-89D9-C6F6C1295A7B}">
  <ds:schemaRefs>
    <ds:schemaRef ds:uri="http://schemas.microsoft.com/office/infopath/2007/PartnerControls"/>
    <ds:schemaRef ds:uri="3c315e7c-9411-41b7-a40b-a6c2042325fd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1b540453-acd9-4cdb-8af8-770695401ef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B9F4EA-760F-4070-B801-13013D9D9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DCFFF1-A3CC-47AB-AE2D-A8CC80937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15e7c-9411-41b7-a40b-a6c2042325fd"/>
    <ds:schemaRef ds:uri="1b540453-acd9-4cdb-8af8-770695401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EF3D68-850D-40F6-B64C-D96924AC3E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Environmental</vt:lpstr>
      <vt:lpstr>Social</vt:lpstr>
      <vt:lpstr>Economic</vt:lpstr>
      <vt:lpstr>Governance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Mayorova</dc:creator>
  <cp:lastModifiedBy>Olga Mayorova</cp:lastModifiedBy>
  <dcterms:created xsi:type="dcterms:W3CDTF">2020-11-10T17:39:53Z</dcterms:created>
  <dcterms:modified xsi:type="dcterms:W3CDTF">2021-02-26T13:43:51Z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0x01010088F94FBED683304CBEF223BFB17029D6</vt:lpwstr>
  </property>
</Properties>
</file>